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Смета" sheetId="1" r:id="rId1"/>
  </sheets>
  <definedNames/>
  <calcPr fullCalcOnLoad="1"/>
</workbook>
</file>

<file path=xl/sharedStrings.xml><?xml version="1.0" encoding="utf-8"?>
<sst xmlns="http://schemas.openxmlformats.org/spreadsheetml/2006/main" count="168" uniqueCount="146">
  <si>
    <t>№</t>
  </si>
  <si>
    <t>Наименование работ</t>
  </si>
  <si>
    <t>Стоимость</t>
  </si>
  <si>
    <t>трудозатрат</t>
  </si>
  <si>
    <t>Стоимость общая</t>
  </si>
  <si>
    <t>Огне-био защита "Сенеж Огне-Био Проф"</t>
  </si>
  <si>
    <t>Уборка и вывоз строительного мусора</t>
  </si>
  <si>
    <t>Пароизоляция "Изоспан RS"</t>
  </si>
  <si>
    <t>Фанера ФК-12мм.</t>
  </si>
  <si>
    <t>Мастика для гибкой черепицы (Фиксер 12л.)</t>
  </si>
  <si>
    <t>Отливы и планки металлические</t>
  </si>
  <si>
    <t>Монтаж приточно-вытяжной системы вентиляции</t>
  </si>
  <si>
    <t>Погрузо-разгрузочные работы</t>
  </si>
  <si>
    <t>Работа снабженца</t>
  </si>
  <si>
    <t>Крепеж</t>
  </si>
  <si>
    <t>Закупка, доставка и разгрузка материалов</t>
  </si>
  <si>
    <t>Фундамент</t>
  </si>
  <si>
    <t>Унитаз</t>
  </si>
  <si>
    <t>Ванна 150х70, акрил</t>
  </si>
  <si>
    <t>Основание из бруса.</t>
  </si>
  <si>
    <t>Мембрана ветро-гидро защитная "Изоспан АМ"</t>
  </si>
  <si>
    <t>Рейка 20х40х3000мм.</t>
  </si>
  <si>
    <t>Доборные элементы, сосна (уголок, планка)</t>
  </si>
  <si>
    <t>Имитация бруса, сосна, 20х140, сорт АВ</t>
  </si>
  <si>
    <t>Защита древесины Pinotex</t>
  </si>
  <si>
    <t>Доставка каркаса</t>
  </si>
  <si>
    <t>Устройство кровли из черепицы</t>
  </si>
  <si>
    <t>Черепица двухслойная Драконий зуб Шинглас Ранчо</t>
  </si>
  <si>
    <t>Дорога до объекта для строителей</t>
  </si>
  <si>
    <t>?</t>
  </si>
  <si>
    <t xml:space="preserve">Линолеум Tarkett </t>
  </si>
  <si>
    <t>Накладные и разъездные расходы</t>
  </si>
  <si>
    <t>Утеплитель Роквул Скандик 200 мм</t>
  </si>
  <si>
    <r>
      <t xml:space="preserve">Дополнительные расходы:
</t>
    </r>
    <r>
      <rPr>
        <i/>
        <sz val="14"/>
        <color indexed="8"/>
        <rFont val="Calibri"/>
        <family val="2"/>
      </rPr>
      <t>(зависят от места стройки)</t>
    </r>
  </si>
  <si>
    <t>Брус 100х200х6000 мм.</t>
  </si>
  <si>
    <t>Доска  50х200х6000 мм.</t>
  </si>
  <si>
    <t>Основание и каркас пристройки и  веранды.</t>
  </si>
  <si>
    <t>Брус строганый 100х100х6000 мм.</t>
  </si>
  <si>
    <t>Доска строганая 50х100х6000 мм.</t>
  </si>
  <si>
    <t>Обшивка пристройки и веранды мембраной и фанерой</t>
  </si>
  <si>
    <t>Фанера ФСФ, толщ. 18мм.</t>
  </si>
  <si>
    <t>Брусок 50х50х3000мм</t>
  </si>
  <si>
    <t>Ковер подкладочный для гибкой черепицы (20 м2)</t>
  </si>
  <si>
    <t>Виниловые фасадные панели Docke</t>
  </si>
  <si>
    <t>Обшивка пристройки снаружи</t>
  </si>
  <si>
    <t>Укладка террасной доски и монтаж лобовых досок на веранде</t>
  </si>
  <si>
    <t>Лак террасный</t>
  </si>
  <si>
    <t>Утепление и пароизоляция пристройки</t>
  </si>
  <si>
    <t>Обшивка пристройки изнутри (внутренняя отделка)</t>
  </si>
  <si>
    <t>Имитация бруса, 20х140, сорт АВ</t>
  </si>
  <si>
    <t>Доска лобовая строганая 30х180х3000мм</t>
  </si>
  <si>
    <t>Доборные элементы(уголок, планка)</t>
  </si>
  <si>
    <t>Доска террасная  50х200х6000 мм.</t>
  </si>
  <si>
    <t>Перила на веранде</t>
  </si>
  <si>
    <t>Строганная доска</t>
  </si>
  <si>
    <t>Водосточная система на веранде и пристрое</t>
  </si>
  <si>
    <t>Пластиковые желоба и трубы</t>
  </si>
  <si>
    <t>Отделка цоколя (высота - 0,5м)</t>
  </si>
  <si>
    <t>Стоимость пристроя и веранды</t>
  </si>
  <si>
    <r>
      <t xml:space="preserve">Дополнительные опции 
</t>
    </r>
    <r>
      <rPr>
        <i/>
        <sz val="14"/>
        <color indexed="8"/>
        <rFont val="Calibri"/>
        <family val="2"/>
      </rPr>
      <t>(плюсом к стоимости выше)</t>
    </r>
  </si>
  <si>
    <t>Входной пристрой и веранда</t>
  </si>
  <si>
    <r>
      <t xml:space="preserve">Стоимость дома "Под ключ" </t>
    </r>
    <r>
      <rPr>
        <i/>
        <sz val="14"/>
        <rFont val="Calibri"/>
        <family val="2"/>
      </rPr>
      <t>(с коммуникациями и финишной отделкой)</t>
    </r>
    <r>
      <rPr>
        <b/>
        <sz val="16"/>
        <rFont val="Calibri"/>
        <family val="2"/>
      </rPr>
      <t xml:space="preserve">
</t>
    </r>
  </si>
  <si>
    <t>Материалы</t>
  </si>
  <si>
    <t>Трудозатраты</t>
  </si>
  <si>
    <t>Сумма</t>
  </si>
  <si>
    <t>Открытая терраса перед домом</t>
  </si>
  <si>
    <t>Террасная доска</t>
  </si>
  <si>
    <r>
      <t>Стоимость дома "Под отделку"</t>
    </r>
    <r>
      <rPr>
        <i/>
        <sz val="14"/>
        <rFont val="Calibri"/>
        <family val="2"/>
      </rPr>
      <t xml:space="preserve"> (без коммуникаций и отделки)</t>
    </r>
    <r>
      <rPr>
        <b/>
        <sz val="16"/>
        <rFont val="Calibri"/>
        <family val="2"/>
      </rPr>
      <t xml:space="preserve">
</t>
    </r>
  </si>
  <si>
    <t>Каркас купола</t>
  </si>
  <si>
    <t>Подготовка участка</t>
  </si>
  <si>
    <t>Выравнивание, очистка от деревьев, устройство скважины, септика</t>
  </si>
  <si>
    <t xml:space="preserve">Проживание строителей </t>
  </si>
  <si>
    <t>Строительная бытовка на участке</t>
  </si>
  <si>
    <t>Винтовые сваи 108 мм. 43 шт.</t>
  </si>
  <si>
    <t>Брус камерной сушки 100х200х6000 мм.</t>
  </si>
  <si>
    <t>Крепеж, расходники</t>
  </si>
  <si>
    <t>Пароизоляция "Изоспан B"</t>
  </si>
  <si>
    <t>Доска камерной сушки 50х100х6000 мм.</t>
  </si>
  <si>
    <t xml:space="preserve">Шумоизоляция "Роквул" </t>
  </si>
  <si>
    <t>Пароизоляция "Изоспан В"</t>
  </si>
  <si>
    <t>Фанера ФК-12мм</t>
  </si>
  <si>
    <t xml:space="preserve">ГКЛВ-12,5мм (санузел и бойлерная) </t>
  </si>
  <si>
    <t>Шпаклевка и покраска ГКЛВ (в два слоя)</t>
  </si>
  <si>
    <t xml:space="preserve">Клапан приточный КИВ-125 </t>
  </si>
  <si>
    <t>Вентиляционный выход изолированный, Технониколь</t>
  </si>
  <si>
    <t>Воздуховоды пластиковые, отводы</t>
  </si>
  <si>
    <t>Прокладка электропроводки</t>
  </si>
  <si>
    <t>Розетки и выключатели Legrand</t>
  </si>
  <si>
    <t>Монтаж систем водопровода и канализации</t>
  </si>
  <si>
    <t>Установка потребителей</t>
  </si>
  <si>
    <t>Раковины</t>
  </si>
  <si>
    <t>Смесители для раковины</t>
  </si>
  <si>
    <t>Смесители для ванной</t>
  </si>
  <si>
    <t>Монтаж системы отопления</t>
  </si>
  <si>
    <t>Устройство чистового пола первого этажа</t>
  </si>
  <si>
    <t>Монтаж дверей межкомнатных</t>
  </si>
  <si>
    <t>Двери межкомнатные 80см</t>
  </si>
  <si>
    <t>Доставка стройматериалов</t>
  </si>
  <si>
    <t>Линолеум (бойлерная, санузел)</t>
  </si>
  <si>
    <t>Плинтуса пластик</t>
  </si>
  <si>
    <t>Устройство чернового пола первого этажа</t>
  </si>
  <si>
    <t xml:space="preserve">Разводка проводов, монтаж розеток и выключателей. Всего 40 точек. </t>
  </si>
  <si>
    <t>без светильников</t>
  </si>
  <si>
    <t>Теплый пол на первом этаже + плитка</t>
  </si>
  <si>
    <t>Двухслойная черепица Шинглас Джаз</t>
  </si>
  <si>
    <t>Гарантия производителя 50 лет</t>
  </si>
  <si>
    <t>Покрытие пола ламинатом вместо линолеума</t>
  </si>
  <si>
    <t>Ламинат Kronospan</t>
  </si>
  <si>
    <t>Полностью стеклянный сектор</t>
  </si>
  <si>
    <t>Сектор между двумя дугами выполняется в виде мансардного окна</t>
  </si>
  <si>
    <t>материалов</t>
  </si>
  <si>
    <t>Бетонная стяжка + покрытие всего пола первого этажа плиткой</t>
  </si>
  <si>
    <t xml:space="preserve">Винтовые сваи 76 мм. Длина 2500 мм. </t>
  </si>
  <si>
    <r>
      <t xml:space="preserve">Купольный дом диаметром 8 метров, </t>
    </r>
    <r>
      <rPr>
        <sz val="18"/>
        <color indexed="8"/>
        <rFont val="Calibri"/>
        <family val="2"/>
      </rPr>
      <t>Каркас пенопластовый.</t>
    </r>
  </si>
  <si>
    <t>Вход</t>
  </si>
  <si>
    <t>Пенопластовый купол толщиной 140 мм</t>
  </si>
  <si>
    <t xml:space="preserve">ОСП3 12 мм 50 м кв  </t>
  </si>
  <si>
    <t>Крепеж, расходники пенополиуретановый клей</t>
  </si>
  <si>
    <t>Дерь с фрамугой</t>
  </si>
  <si>
    <t>Арочный проём</t>
  </si>
  <si>
    <t>dh-façade.ru</t>
  </si>
  <si>
    <t>Устройство проемов окон  и установка окон</t>
  </si>
  <si>
    <t>Крепёж, расходники</t>
  </si>
  <si>
    <t>Наружная и внутренняя штукатурка автоматизированая</t>
  </si>
  <si>
    <t>Наружная площадь купола 125 м кв</t>
  </si>
  <si>
    <t xml:space="preserve">Внутренняя поверхность купола 110  м кв </t>
  </si>
  <si>
    <t>Утепление и пароизоляция пола первого этажа</t>
  </si>
  <si>
    <t>Утеплитель экструдированный пенополистирол 100 мм</t>
  </si>
  <si>
    <t>итого</t>
  </si>
  <si>
    <t xml:space="preserve">итого </t>
  </si>
  <si>
    <t xml:space="preserve">Разводка водоснабжение трубой Rehau. Разводка канализации - полипропилен. </t>
  </si>
  <si>
    <t xml:space="preserve">Отопление электрическое, в комнатах конвекторы настенные Electrolux, </t>
  </si>
  <si>
    <t xml:space="preserve">Шпатлёвка и окрашивание купола изнутри </t>
  </si>
  <si>
    <t>Шпатлёвка</t>
  </si>
  <si>
    <t>Грунтовка</t>
  </si>
  <si>
    <t>Окрашивание</t>
  </si>
  <si>
    <t xml:space="preserve">тёплый пол в СУ </t>
  </si>
  <si>
    <t xml:space="preserve">Отделка перегородок </t>
  </si>
  <si>
    <t xml:space="preserve">Устройство каркаса и шумоизозяция перегородок </t>
  </si>
  <si>
    <t xml:space="preserve">
</t>
  </si>
  <si>
    <t>Раскладки, ПСБ35</t>
  </si>
  <si>
    <t>Шпатлёвка и окрашивание внутренних оконных откосов</t>
  </si>
  <si>
    <t>Окрашивание купола снаружи</t>
  </si>
  <si>
    <t>Фасадная резиновая краска</t>
  </si>
  <si>
    <t xml:space="preserve"> 4 проёма окна 1450</t>
  </si>
  <si>
    <t>4 арочных окна 1450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</si>
</sst>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#,##0.00\ &quot;р.&quot;"/>
    <numFmt numFmtId="182" formatCode="#,##0\ _р_."/>
    <numFmt numFmtId="183" formatCode="#,##0\ _₽"/>
    <numFmt numFmtId="184" formatCode="#,##0\ &quot;₽&quot;"/>
    <numFmt numFmtId="185" formatCode="#,##0.00\ &quot;₽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4"/>
      <color indexed="8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i/>
      <sz val="14"/>
      <name val="Calibri"/>
      <family val="2"/>
    </font>
    <font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0"/>
      <color indexed="56"/>
      <name val="Calibri"/>
      <family val="2"/>
    </font>
    <font>
      <sz val="8"/>
      <color indexed="56"/>
      <name val="Calibri"/>
      <family val="2"/>
    </font>
    <font>
      <sz val="14"/>
      <color indexed="8"/>
      <name val="Calibri"/>
      <family val="2"/>
    </font>
    <font>
      <sz val="2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sz val="10"/>
      <color rgb="FF002060"/>
      <name val="Calibri"/>
      <family val="2"/>
    </font>
    <font>
      <sz val="8"/>
      <color rgb="FF002060"/>
      <name val="Calibri"/>
      <family val="2"/>
    </font>
    <font>
      <sz val="14"/>
      <color theme="1"/>
      <name val="Calibri"/>
      <family val="2"/>
    </font>
    <font>
      <sz val="2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8DB4E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12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6" fillId="0" borderId="0" xfId="0" applyFont="1" applyAlignment="1">
      <alignment/>
    </xf>
    <xf numFmtId="0" fontId="57" fillId="0" borderId="10" xfId="0" applyFont="1" applyBorder="1" applyAlignment="1">
      <alignment horizontal="right" vertical="center" wrapText="1"/>
    </xf>
    <xf numFmtId="0" fontId="57" fillId="0" borderId="10" xfId="0" applyFont="1" applyFill="1" applyBorder="1" applyAlignment="1">
      <alignment horizontal="right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right" vertical="center" wrapText="1"/>
    </xf>
    <xf numFmtId="0" fontId="27" fillId="0" borderId="11" xfId="0" applyFont="1" applyBorder="1" applyAlignment="1">
      <alignment horizontal="right" vertical="center" wrapText="1"/>
    </xf>
    <xf numFmtId="0" fontId="27" fillId="0" borderId="10" xfId="0" applyFont="1" applyFill="1" applyBorder="1" applyAlignment="1">
      <alignment horizontal="right" vertical="top" wrapText="1"/>
    </xf>
    <xf numFmtId="0" fontId="27" fillId="0" borderId="12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left" vertical="center" wrapText="1"/>
    </xf>
    <xf numFmtId="0" fontId="58" fillId="33" borderId="14" xfId="0" applyFont="1" applyFill="1" applyBorder="1" applyAlignment="1">
      <alignment vertical="top" wrapText="1"/>
    </xf>
    <xf numFmtId="0" fontId="55" fillId="0" borderId="0" xfId="0" applyFont="1" applyFill="1" applyAlignment="1">
      <alignment/>
    </xf>
    <xf numFmtId="0" fontId="27" fillId="0" borderId="10" xfId="0" applyFont="1" applyFill="1" applyBorder="1" applyAlignment="1">
      <alignment horizontal="right" vertical="center" wrapText="1"/>
    </xf>
    <xf numFmtId="0" fontId="57" fillId="0" borderId="10" xfId="0" applyFont="1" applyFill="1" applyBorder="1" applyAlignment="1">
      <alignment horizontal="right" vertical="top" wrapText="1"/>
    </xf>
    <xf numFmtId="0" fontId="57" fillId="0" borderId="11" xfId="0" applyFont="1" applyFill="1" applyBorder="1" applyAlignment="1">
      <alignment horizontal="right" vertical="top" wrapText="1"/>
    </xf>
    <xf numFmtId="0" fontId="58" fillId="33" borderId="14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184" fontId="58" fillId="0" borderId="15" xfId="0" applyNumberFormat="1" applyFont="1" applyBorder="1" applyAlignment="1">
      <alignment horizontal="center" vertical="top" wrapText="1"/>
    </xf>
    <xf numFmtId="184" fontId="58" fillId="0" borderId="16" xfId="0" applyNumberFormat="1" applyFont="1" applyBorder="1" applyAlignment="1">
      <alignment horizontal="center" vertical="top" wrapText="1"/>
    </xf>
    <xf numFmtId="184" fontId="59" fillId="0" borderId="17" xfId="0" applyNumberFormat="1" applyFont="1" applyFill="1" applyBorder="1" applyAlignment="1">
      <alignment vertical="top" wrapText="1"/>
    </xf>
    <xf numFmtId="184" fontId="59" fillId="0" borderId="17" xfId="0" applyNumberFormat="1" applyFont="1" applyFill="1" applyBorder="1" applyAlignment="1">
      <alignment/>
    </xf>
    <xf numFmtId="184" fontId="59" fillId="0" borderId="18" xfId="0" applyNumberFormat="1" applyFont="1" applyFill="1" applyBorder="1" applyAlignment="1">
      <alignment/>
    </xf>
    <xf numFmtId="184" fontId="59" fillId="34" borderId="19" xfId="0" applyNumberFormat="1" applyFont="1" applyFill="1" applyBorder="1" applyAlignment="1">
      <alignment vertical="top" wrapText="1"/>
    </xf>
    <xf numFmtId="184" fontId="59" fillId="34" borderId="20" xfId="0" applyNumberFormat="1" applyFont="1" applyFill="1" applyBorder="1" applyAlignment="1">
      <alignment/>
    </xf>
    <xf numFmtId="184" fontId="59" fillId="0" borderId="21" xfId="0" applyNumberFormat="1" applyFont="1" applyFill="1" applyBorder="1" applyAlignment="1">
      <alignment vertical="top" wrapText="1"/>
    </xf>
    <xf numFmtId="184" fontId="59" fillId="0" borderId="22" xfId="0" applyNumberFormat="1" applyFont="1" applyFill="1" applyBorder="1" applyAlignment="1">
      <alignment/>
    </xf>
    <xf numFmtId="184" fontId="59" fillId="0" borderId="23" xfId="0" applyNumberFormat="1" applyFont="1" applyFill="1" applyBorder="1" applyAlignment="1">
      <alignment vertical="top" wrapText="1"/>
    </xf>
    <xf numFmtId="184" fontId="59" fillId="0" borderId="24" xfId="0" applyNumberFormat="1" applyFont="1" applyFill="1" applyBorder="1" applyAlignment="1">
      <alignment/>
    </xf>
    <xf numFmtId="184" fontId="59" fillId="0" borderId="25" xfId="0" applyNumberFormat="1" applyFont="1" applyFill="1" applyBorder="1" applyAlignment="1">
      <alignment vertical="top" wrapText="1"/>
    </xf>
    <xf numFmtId="184" fontId="59" fillId="0" borderId="26" xfId="0" applyNumberFormat="1" applyFont="1" applyFill="1" applyBorder="1" applyAlignment="1">
      <alignment/>
    </xf>
    <xf numFmtId="184" fontId="59" fillId="33" borderId="19" xfId="0" applyNumberFormat="1" applyFont="1" applyFill="1" applyBorder="1" applyAlignment="1">
      <alignment vertical="top" wrapText="1"/>
    </xf>
    <xf numFmtId="184" fontId="59" fillId="33" borderId="20" xfId="0" applyNumberFormat="1" applyFont="1" applyFill="1" applyBorder="1" applyAlignment="1">
      <alignment/>
    </xf>
    <xf numFmtId="184" fontId="55" fillId="0" borderId="21" xfId="0" applyNumberFormat="1" applyFont="1" applyFill="1" applyBorder="1" applyAlignment="1">
      <alignment/>
    </xf>
    <xf numFmtId="184" fontId="59" fillId="33" borderId="27" xfId="0" applyNumberFormat="1" applyFont="1" applyFill="1" applyBorder="1" applyAlignment="1">
      <alignment vertical="top" wrapText="1"/>
    </xf>
    <xf numFmtId="184" fontId="59" fillId="33" borderId="28" xfId="0" applyNumberFormat="1" applyFont="1" applyFill="1" applyBorder="1" applyAlignment="1">
      <alignment/>
    </xf>
    <xf numFmtId="184" fontId="59" fillId="0" borderId="17" xfId="0" applyNumberFormat="1" applyFont="1" applyBorder="1" applyAlignment="1">
      <alignment horizontal="right" vertical="center" wrapText="1"/>
    </xf>
    <xf numFmtId="184" fontId="59" fillId="0" borderId="27" xfId="0" applyNumberFormat="1" applyFont="1" applyFill="1" applyBorder="1" applyAlignment="1">
      <alignment vertical="top" wrapText="1"/>
    </xf>
    <xf numFmtId="184" fontId="59" fillId="0" borderId="28" xfId="0" applyNumberFormat="1" applyFont="1" applyFill="1" applyBorder="1" applyAlignment="1">
      <alignment/>
    </xf>
    <xf numFmtId="184" fontId="59" fillId="0" borderId="21" xfId="0" applyNumberFormat="1" applyFont="1" applyBorder="1" applyAlignment="1">
      <alignment vertical="top" wrapText="1"/>
    </xf>
    <xf numFmtId="184" fontId="59" fillId="35" borderId="21" xfId="0" applyNumberFormat="1" applyFont="1" applyFill="1" applyBorder="1" applyAlignment="1">
      <alignment vertical="top" wrapText="1"/>
    </xf>
    <xf numFmtId="184" fontId="59" fillId="0" borderId="22" xfId="0" applyNumberFormat="1" applyFont="1" applyBorder="1" applyAlignment="1">
      <alignment/>
    </xf>
    <xf numFmtId="184" fontId="59" fillId="0" borderId="17" xfId="0" applyNumberFormat="1" applyFont="1" applyBorder="1" applyAlignment="1">
      <alignment vertical="top" wrapText="1"/>
    </xf>
    <xf numFmtId="184" fontId="59" fillId="0" borderId="18" xfId="0" applyNumberFormat="1" applyFont="1" applyBorder="1" applyAlignment="1">
      <alignment/>
    </xf>
    <xf numFmtId="184" fontId="59" fillId="0" borderId="21" xfId="0" applyNumberFormat="1" applyFont="1" applyFill="1" applyBorder="1" applyAlignment="1">
      <alignment vertical="center" wrapText="1"/>
    </xf>
    <xf numFmtId="184" fontId="59" fillId="0" borderId="22" xfId="0" applyNumberFormat="1" applyFont="1" applyFill="1" applyBorder="1" applyAlignment="1">
      <alignment vertical="center"/>
    </xf>
    <xf numFmtId="184" fontId="59" fillId="33" borderId="19" xfId="0" applyNumberFormat="1" applyFont="1" applyFill="1" applyBorder="1" applyAlignment="1">
      <alignment/>
    </xf>
    <xf numFmtId="184" fontId="59" fillId="35" borderId="23" xfId="0" applyNumberFormat="1" applyFont="1" applyFill="1" applyBorder="1" applyAlignment="1">
      <alignment horizontal="right" vertical="center"/>
    </xf>
    <xf numFmtId="184" fontId="59" fillId="0" borderId="21" xfId="0" applyNumberFormat="1" applyFont="1" applyBorder="1" applyAlignment="1">
      <alignment horizontal="right" vertical="center" wrapText="1"/>
    </xf>
    <xf numFmtId="184" fontId="59" fillId="35" borderId="21" xfId="0" applyNumberFormat="1" applyFont="1" applyFill="1" applyBorder="1" applyAlignment="1">
      <alignment horizontal="right" vertical="center"/>
    </xf>
    <xf numFmtId="184" fontId="59" fillId="0" borderId="22" xfId="0" applyNumberFormat="1" applyFont="1" applyBorder="1" applyAlignment="1">
      <alignment horizontal="right" vertical="center"/>
    </xf>
    <xf numFmtId="184" fontId="59" fillId="0" borderId="27" xfId="0" applyNumberFormat="1" applyFont="1" applyBorder="1" applyAlignment="1">
      <alignment horizontal="center" vertical="top" wrapText="1"/>
    </xf>
    <xf numFmtId="184" fontId="59" fillId="0" borderId="23" xfId="0" applyNumberFormat="1" applyFont="1" applyBorder="1" applyAlignment="1">
      <alignment horizontal="center" vertical="top" wrapText="1"/>
    </xf>
    <xf numFmtId="184" fontId="59" fillId="0" borderId="0" xfId="0" applyNumberFormat="1" applyFont="1" applyBorder="1" applyAlignment="1">
      <alignment vertical="top" wrapText="1"/>
    </xf>
    <xf numFmtId="184" fontId="59" fillId="35" borderId="0" xfId="0" applyNumberFormat="1" applyFont="1" applyFill="1" applyBorder="1" applyAlignment="1">
      <alignment/>
    </xf>
    <xf numFmtId="184" fontId="60" fillId="0" borderId="0" xfId="0" applyNumberFormat="1" applyFont="1" applyBorder="1" applyAlignment="1">
      <alignment horizontal="right" vertical="center" wrapText="1"/>
    </xf>
    <xf numFmtId="184" fontId="55" fillId="0" borderId="0" xfId="0" applyNumberFormat="1" applyFont="1" applyAlignment="1">
      <alignment/>
    </xf>
    <xf numFmtId="184" fontId="30" fillId="36" borderId="29" xfId="0" applyNumberFormat="1" applyFont="1" applyFill="1" applyBorder="1" applyAlignment="1">
      <alignment horizontal="right" vertical="center" wrapText="1"/>
    </xf>
    <xf numFmtId="0" fontId="58" fillId="33" borderId="14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61" fillId="0" borderId="16" xfId="0" applyFont="1" applyBorder="1" applyAlignment="1">
      <alignment horizontal="left" vertical="center" wrapText="1"/>
    </xf>
    <xf numFmtId="0" fontId="3" fillId="34" borderId="14" xfId="0" applyFont="1" applyFill="1" applyBorder="1" applyAlignment="1">
      <alignment horizontal="left" vertical="center" wrapText="1"/>
    </xf>
    <xf numFmtId="184" fontId="59" fillId="34" borderId="19" xfId="0" applyNumberFormat="1" applyFont="1" applyFill="1" applyBorder="1" applyAlignment="1">
      <alignment/>
    </xf>
    <xf numFmtId="184" fontId="59" fillId="33" borderId="20" xfId="0" applyNumberFormat="1" applyFont="1" applyFill="1" applyBorder="1" applyAlignment="1">
      <alignment vertical="top"/>
    </xf>
    <xf numFmtId="0" fontId="62" fillId="0" borderId="0" xfId="0" applyFont="1" applyAlignment="1">
      <alignment wrapText="1"/>
    </xf>
    <xf numFmtId="0" fontId="61" fillId="0" borderId="30" xfId="0" applyFont="1" applyBorder="1" applyAlignment="1">
      <alignment horizontal="left" vertical="center" wrapText="1"/>
    </xf>
    <xf numFmtId="184" fontId="59" fillId="0" borderId="0" xfId="0" applyNumberFormat="1" applyFont="1" applyFill="1" applyBorder="1" applyAlignment="1">
      <alignment vertical="top" wrapText="1"/>
    </xf>
    <xf numFmtId="184" fontId="59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 vertical="center" wrapText="1"/>
    </xf>
    <xf numFmtId="0" fontId="57" fillId="0" borderId="31" xfId="0" applyFont="1" applyFill="1" applyBorder="1" applyAlignment="1">
      <alignment horizontal="right" vertical="top" wrapText="1"/>
    </xf>
    <xf numFmtId="0" fontId="33" fillId="0" borderId="32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vertical="center" wrapText="1"/>
    </xf>
    <xf numFmtId="184" fontId="59" fillId="0" borderId="0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left" vertical="center" wrapText="1"/>
    </xf>
    <xf numFmtId="184" fontId="59" fillId="0" borderId="28" xfId="0" applyNumberFormat="1" applyFont="1" applyFill="1" applyBorder="1" applyAlignment="1">
      <alignment horizontal="center" vertical="top" wrapText="1"/>
    </xf>
    <xf numFmtId="184" fontId="59" fillId="0" borderId="24" xfId="0" applyNumberFormat="1" applyFont="1" applyFill="1" applyBorder="1" applyAlignment="1">
      <alignment horizontal="center" vertical="top" wrapText="1"/>
    </xf>
    <xf numFmtId="184" fontId="59" fillId="34" borderId="19" xfId="0" applyNumberFormat="1" applyFont="1" applyFill="1" applyBorder="1" applyAlignment="1">
      <alignment horizontal="center" vertical="top" wrapText="1"/>
    </xf>
    <xf numFmtId="184" fontId="59" fillId="34" borderId="20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left" vertical="center" wrapText="1"/>
    </xf>
    <xf numFmtId="184" fontId="59" fillId="34" borderId="21" xfId="0" applyNumberFormat="1" applyFont="1" applyFill="1" applyBorder="1" applyAlignment="1">
      <alignment horizontal="center" vertical="top" wrapText="1"/>
    </xf>
    <xf numFmtId="184" fontId="59" fillId="34" borderId="22" xfId="0" applyNumberFormat="1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left" vertical="center" wrapText="1"/>
    </xf>
    <xf numFmtId="184" fontId="59" fillId="34" borderId="17" xfId="0" applyNumberFormat="1" applyFont="1" applyFill="1" applyBorder="1" applyAlignment="1">
      <alignment vertical="top" wrapText="1"/>
    </xf>
    <xf numFmtId="184" fontId="59" fillId="34" borderId="17" xfId="0" applyNumberFormat="1" applyFont="1" applyFill="1" applyBorder="1" applyAlignment="1">
      <alignment/>
    </xf>
    <xf numFmtId="184" fontId="59" fillId="34" borderId="18" xfId="0" applyNumberFormat="1" applyFont="1" applyFill="1" applyBorder="1" applyAlignment="1">
      <alignment horizontal="center" vertical="top" wrapText="1"/>
    </xf>
    <xf numFmtId="0" fontId="57" fillId="0" borderId="10" xfId="0" applyFont="1" applyBorder="1" applyAlignment="1">
      <alignment horizontal="right" vertical="top" wrapText="1"/>
    </xf>
    <xf numFmtId="184" fontId="30" fillId="34" borderId="29" xfId="0" applyNumberFormat="1" applyFont="1" applyFill="1" applyBorder="1" applyAlignment="1">
      <alignment horizontal="right" vertical="center" wrapText="1"/>
    </xf>
    <xf numFmtId="184" fontId="30" fillId="33" borderId="29" xfId="0" applyNumberFormat="1" applyFont="1" applyFill="1" applyBorder="1" applyAlignment="1">
      <alignment horizontal="right" vertical="center" wrapText="1"/>
    </xf>
    <xf numFmtId="184" fontId="59" fillId="34" borderId="22" xfId="0" applyNumberFormat="1" applyFont="1" applyFill="1" applyBorder="1" applyAlignment="1">
      <alignment/>
    </xf>
    <xf numFmtId="0" fontId="57" fillId="0" borderId="12" xfId="0" applyFont="1" applyFill="1" applyBorder="1" applyAlignment="1">
      <alignment horizontal="right" vertical="center" wrapText="1"/>
    </xf>
    <xf numFmtId="0" fontId="55" fillId="0" borderId="32" xfId="0" applyFont="1" applyFill="1" applyBorder="1" applyAlignment="1">
      <alignment/>
    </xf>
    <xf numFmtId="184" fontId="55" fillId="0" borderId="21" xfId="0" applyNumberFormat="1" applyFont="1" applyBorder="1" applyAlignment="1">
      <alignment/>
    </xf>
    <xf numFmtId="0" fontId="58" fillId="34" borderId="10" xfId="0" applyFont="1" applyFill="1" applyBorder="1" applyAlignment="1">
      <alignment horizontal="left" vertical="top" wrapText="1"/>
    </xf>
    <xf numFmtId="0" fontId="58" fillId="34" borderId="10" xfId="0" applyFont="1" applyFill="1" applyBorder="1" applyAlignment="1">
      <alignment horizontal="left" vertical="center" wrapText="1"/>
    </xf>
    <xf numFmtId="0" fontId="58" fillId="34" borderId="10" xfId="0" applyFont="1" applyFill="1" applyBorder="1" applyAlignment="1">
      <alignment vertical="top" wrapText="1"/>
    </xf>
    <xf numFmtId="184" fontId="59" fillId="34" borderId="22" xfId="0" applyNumberFormat="1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vertical="top" wrapText="1"/>
    </xf>
    <xf numFmtId="184" fontId="58" fillId="0" borderId="16" xfId="0" applyNumberFormat="1" applyFont="1" applyBorder="1" applyAlignment="1">
      <alignment horizontal="center" vertical="center" wrapText="1"/>
    </xf>
    <xf numFmtId="184" fontId="55" fillId="34" borderId="19" xfId="0" applyNumberFormat="1" applyFont="1" applyFill="1" applyBorder="1" applyAlignment="1">
      <alignment/>
    </xf>
    <xf numFmtId="184" fontId="55" fillId="34" borderId="21" xfId="0" applyNumberFormat="1" applyFont="1" applyFill="1" applyBorder="1" applyAlignment="1">
      <alignment/>
    </xf>
    <xf numFmtId="0" fontId="4" fillId="34" borderId="32" xfId="0" applyFont="1" applyFill="1" applyBorder="1" applyAlignment="1">
      <alignment horizontal="left" vertical="center" wrapText="1"/>
    </xf>
    <xf numFmtId="184" fontId="55" fillId="34" borderId="33" xfId="0" applyNumberFormat="1" applyFont="1" applyFill="1" applyBorder="1" applyAlignment="1">
      <alignment/>
    </xf>
    <xf numFmtId="184" fontId="59" fillId="0" borderId="0" xfId="0" applyNumberFormat="1" applyFont="1" applyFill="1" applyAlignment="1">
      <alignment/>
    </xf>
    <xf numFmtId="184" fontId="33" fillId="0" borderId="0" xfId="0" applyNumberFormat="1" applyFont="1" applyFill="1" applyBorder="1" applyAlignment="1">
      <alignment horizontal="right" wrapText="1"/>
    </xf>
    <xf numFmtId="0" fontId="27" fillId="0" borderId="34" xfId="0" applyFont="1" applyFill="1" applyBorder="1" applyAlignment="1">
      <alignment horizontal="right" vertical="center" wrapText="1"/>
    </xf>
    <xf numFmtId="184" fontId="59" fillId="0" borderId="35" xfId="0" applyNumberFormat="1" applyFont="1" applyFill="1" applyBorder="1" applyAlignment="1">
      <alignment vertical="top" wrapText="1"/>
    </xf>
    <xf numFmtId="184" fontId="59" fillId="0" borderId="36" xfId="0" applyNumberFormat="1" applyFont="1" applyFill="1" applyBorder="1" applyAlignment="1">
      <alignment/>
    </xf>
    <xf numFmtId="0" fontId="27" fillId="0" borderId="11" xfId="0" applyFont="1" applyFill="1" applyBorder="1" applyAlignment="1">
      <alignment horizontal="right" vertical="center" wrapText="1"/>
    </xf>
    <xf numFmtId="0" fontId="58" fillId="0" borderId="30" xfId="0" applyFont="1" applyFill="1" applyBorder="1" applyAlignment="1">
      <alignment horizontal="center" vertical="center" wrapText="1"/>
    </xf>
    <xf numFmtId="0" fontId="58" fillId="0" borderId="37" xfId="0" applyFont="1" applyFill="1" applyBorder="1" applyAlignment="1">
      <alignment horizontal="center" vertical="center" wrapText="1"/>
    </xf>
    <xf numFmtId="0" fontId="58" fillId="0" borderId="38" xfId="0" applyFont="1" applyFill="1" applyBorder="1" applyAlignment="1">
      <alignment horizontal="center" vertical="center" wrapText="1"/>
    </xf>
    <xf numFmtId="0" fontId="57" fillId="0" borderId="12" xfId="0" applyFont="1" applyBorder="1" applyAlignment="1">
      <alignment horizontal="right" vertical="top" wrapText="1"/>
    </xf>
    <xf numFmtId="0" fontId="57" fillId="0" borderId="11" xfId="0" applyFont="1" applyBorder="1" applyAlignment="1">
      <alignment horizontal="right" vertical="top" wrapText="1"/>
    </xf>
    <xf numFmtId="0" fontId="55" fillId="0" borderId="0" xfId="0" applyFont="1" applyFill="1" applyBorder="1" applyAlignment="1">
      <alignment/>
    </xf>
    <xf numFmtId="184" fontId="59" fillId="33" borderId="39" xfId="0" applyNumberFormat="1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vertical="center" wrapText="1"/>
    </xf>
    <xf numFmtId="0" fontId="63" fillId="0" borderId="0" xfId="0" applyFont="1" applyFill="1" applyBorder="1" applyAlignment="1">
      <alignment vertical="center" wrapText="1"/>
    </xf>
    <xf numFmtId="0" fontId="56" fillId="0" borderId="0" xfId="0" applyFont="1" applyFill="1" applyAlignment="1">
      <alignment/>
    </xf>
    <xf numFmtId="0" fontId="56" fillId="0" borderId="0" xfId="0" applyFont="1" applyFill="1" applyBorder="1" applyAlignment="1">
      <alignment/>
    </xf>
    <xf numFmtId="0" fontId="64" fillId="0" borderId="0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55" fillId="0" borderId="0" xfId="0" applyFont="1" applyBorder="1" applyAlignment="1">
      <alignment wrapText="1"/>
    </xf>
    <xf numFmtId="0" fontId="55" fillId="0" borderId="0" xfId="0" applyFont="1" applyBorder="1" applyAlignment="1">
      <alignment horizontal="right" vertical="center" wrapText="1"/>
    </xf>
    <xf numFmtId="0" fontId="27" fillId="0" borderId="11" xfId="0" applyFont="1" applyFill="1" applyBorder="1" applyAlignment="1">
      <alignment horizontal="right" vertical="top" wrapText="1"/>
    </xf>
    <xf numFmtId="0" fontId="57" fillId="0" borderId="11" xfId="0" applyFont="1" applyBorder="1" applyAlignment="1">
      <alignment horizontal="right" wrapText="1"/>
    </xf>
    <xf numFmtId="0" fontId="0" fillId="0" borderId="0" xfId="0" applyBorder="1" applyAlignment="1">
      <alignment/>
    </xf>
    <xf numFmtId="184" fontId="59" fillId="35" borderId="17" xfId="0" applyNumberFormat="1" applyFont="1" applyFill="1" applyBorder="1" applyAlignment="1">
      <alignment vertical="top" wrapText="1"/>
    </xf>
    <xf numFmtId="184" fontId="33" fillId="0" borderId="21" xfId="0" applyNumberFormat="1" applyFont="1" applyFill="1" applyBorder="1" applyAlignment="1">
      <alignment horizontal="right" vertical="center" wrapText="1"/>
    </xf>
    <xf numFmtId="184" fontId="33" fillId="0" borderId="23" xfId="0" applyNumberFormat="1" applyFont="1" applyFill="1" applyBorder="1" applyAlignment="1">
      <alignment horizontal="right" vertical="center" wrapText="1"/>
    </xf>
    <xf numFmtId="184" fontId="59" fillId="0" borderId="23" xfId="0" applyNumberFormat="1" applyFont="1" applyFill="1" applyBorder="1" applyAlignment="1">
      <alignment vertical="center" wrapText="1"/>
    </xf>
    <xf numFmtId="184" fontId="59" fillId="0" borderId="21" xfId="0" applyNumberFormat="1" applyFont="1" applyFill="1" applyBorder="1" applyAlignment="1">
      <alignment horizontal="right" vertical="center" wrapText="1"/>
    </xf>
    <xf numFmtId="184" fontId="59" fillId="35" borderId="21" xfId="0" applyNumberFormat="1" applyFont="1" applyFill="1" applyBorder="1" applyAlignment="1">
      <alignment horizontal="right" vertical="center" wrapText="1"/>
    </xf>
    <xf numFmtId="184" fontId="59" fillId="0" borderId="27" xfId="0" applyNumberFormat="1" applyFont="1" applyFill="1" applyBorder="1" applyAlignment="1">
      <alignment/>
    </xf>
    <xf numFmtId="184" fontId="59" fillId="35" borderId="17" xfId="0" applyNumberFormat="1" applyFont="1" applyFill="1" applyBorder="1" applyAlignment="1">
      <alignment horizontal="right" vertical="center"/>
    </xf>
    <xf numFmtId="184" fontId="0" fillId="0" borderId="0" xfId="0" applyNumberFormat="1" applyFill="1" applyBorder="1" applyAlignment="1">
      <alignment vertical="top" wrapText="1"/>
    </xf>
    <xf numFmtId="184" fontId="59" fillId="0" borderId="23" xfId="0" applyNumberFormat="1" applyFont="1" applyFill="1" applyBorder="1" applyAlignment="1">
      <alignment horizontal="right" vertical="center" wrapText="1"/>
    </xf>
    <xf numFmtId="184" fontId="33" fillId="0" borderId="22" xfId="0" applyNumberFormat="1" applyFont="1" applyFill="1" applyBorder="1" applyAlignment="1">
      <alignment horizontal="right" vertical="center"/>
    </xf>
    <xf numFmtId="184" fontId="33" fillId="0" borderId="24" xfId="0" applyNumberFormat="1" applyFont="1" applyFill="1" applyBorder="1" applyAlignment="1">
      <alignment horizontal="right" vertical="center"/>
    </xf>
    <xf numFmtId="184" fontId="59" fillId="33" borderId="24" xfId="0" applyNumberFormat="1" applyFont="1" applyFill="1" applyBorder="1" applyAlignment="1">
      <alignment vertical="center"/>
    </xf>
    <xf numFmtId="184" fontId="59" fillId="0" borderId="24" xfId="0" applyNumberFormat="1" applyFont="1" applyFill="1" applyBorder="1" applyAlignment="1">
      <alignment vertical="center"/>
    </xf>
    <xf numFmtId="184" fontId="59" fillId="0" borderId="22" xfId="0" applyNumberFormat="1" applyFont="1" applyFill="1" applyBorder="1" applyAlignment="1">
      <alignment horizontal="right" vertical="center"/>
    </xf>
    <xf numFmtId="184" fontId="59" fillId="33" borderId="22" xfId="0" applyNumberFormat="1" applyFont="1" applyFill="1" applyBorder="1" applyAlignment="1">
      <alignment horizontal="right" vertical="center"/>
    </xf>
    <xf numFmtId="184" fontId="59" fillId="33" borderId="24" xfId="0" applyNumberFormat="1" applyFont="1" applyFill="1" applyBorder="1" applyAlignment="1">
      <alignment horizontal="right" vertical="center"/>
    </xf>
    <xf numFmtId="184" fontId="59" fillId="33" borderId="18" xfId="0" applyNumberFormat="1" applyFont="1" applyFill="1" applyBorder="1" applyAlignment="1">
      <alignment horizontal="right" vertical="center"/>
    </xf>
    <xf numFmtId="0" fontId="58" fillId="0" borderId="37" xfId="0" applyFont="1" applyFill="1" applyBorder="1" applyAlignment="1">
      <alignment horizontal="center" vertical="center" wrapText="1"/>
    </xf>
    <xf numFmtId="0" fontId="58" fillId="0" borderId="38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right" vertical="center" wrapText="1"/>
    </xf>
    <xf numFmtId="0" fontId="58" fillId="0" borderId="30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left" vertical="center" wrapText="1"/>
    </xf>
    <xf numFmtId="184" fontId="59" fillId="36" borderId="19" xfId="0" applyNumberFormat="1" applyFont="1" applyFill="1" applyBorder="1" applyAlignment="1">
      <alignment vertical="center" wrapText="1"/>
    </xf>
    <xf numFmtId="184" fontId="59" fillId="36" borderId="20" xfId="0" applyNumberFormat="1" applyFont="1" applyFill="1" applyBorder="1" applyAlignment="1">
      <alignment vertical="center"/>
    </xf>
    <xf numFmtId="0" fontId="58" fillId="36" borderId="14" xfId="0" applyFont="1" applyFill="1" applyBorder="1" applyAlignment="1">
      <alignment vertical="top" wrapText="1"/>
    </xf>
    <xf numFmtId="184" fontId="59" fillId="36" borderId="19" xfId="0" applyNumberFormat="1" applyFont="1" applyFill="1" applyBorder="1" applyAlignment="1">
      <alignment vertical="top" wrapText="1"/>
    </xf>
    <xf numFmtId="184" fontId="59" fillId="36" borderId="20" xfId="0" applyNumberFormat="1" applyFont="1" applyFill="1" applyBorder="1" applyAlignment="1">
      <alignment/>
    </xf>
    <xf numFmtId="0" fontId="58" fillId="36" borderId="14" xfId="0" applyFont="1" applyFill="1" applyBorder="1" applyAlignment="1">
      <alignment horizontal="left" vertical="center" wrapText="1"/>
    </xf>
    <xf numFmtId="184" fontId="59" fillId="36" borderId="27" xfId="0" applyNumberFormat="1" applyFont="1" applyFill="1" applyBorder="1" applyAlignment="1">
      <alignment vertical="top" wrapText="1"/>
    </xf>
    <xf numFmtId="184" fontId="59" fillId="36" borderId="28" xfId="0" applyNumberFormat="1" applyFont="1" applyFill="1" applyBorder="1" applyAlignment="1">
      <alignment/>
    </xf>
    <xf numFmtId="184" fontId="59" fillId="36" borderId="19" xfId="42" applyNumberFormat="1" applyFont="1" applyFill="1" applyBorder="1" applyAlignment="1">
      <alignment vertical="top" wrapText="1"/>
    </xf>
    <xf numFmtId="184" fontId="59" fillId="36" borderId="20" xfId="42" applyNumberFormat="1" applyFont="1" applyFill="1" applyBorder="1" applyAlignment="1">
      <alignment/>
    </xf>
    <xf numFmtId="0" fontId="58" fillId="36" borderId="14" xfId="0" applyFont="1" applyFill="1" applyBorder="1" applyAlignment="1">
      <alignment horizontal="left" vertical="top" wrapText="1"/>
    </xf>
    <xf numFmtId="184" fontId="59" fillId="36" borderId="19" xfId="0" applyNumberFormat="1" applyFont="1" applyFill="1" applyBorder="1" applyAlignment="1">
      <alignment horizontal="right" vertical="center" wrapText="1"/>
    </xf>
    <xf numFmtId="184" fontId="59" fillId="36" borderId="20" xfId="0" applyNumberFormat="1" applyFont="1" applyFill="1" applyBorder="1" applyAlignment="1">
      <alignment horizontal="right" vertical="center"/>
    </xf>
    <xf numFmtId="0" fontId="3" fillId="36" borderId="14" xfId="0" applyFont="1" applyFill="1" applyBorder="1" applyAlignment="1">
      <alignment vertical="top" wrapText="1"/>
    </xf>
    <xf numFmtId="0" fontId="59" fillId="0" borderId="40" xfId="0" applyFont="1" applyFill="1" applyBorder="1" applyAlignment="1">
      <alignment vertical="center" wrapText="1"/>
    </xf>
    <xf numFmtId="184" fontId="59" fillId="33" borderId="23" xfId="0" applyNumberFormat="1" applyFont="1" applyFill="1" applyBorder="1" applyAlignment="1">
      <alignment vertical="center" wrapText="1"/>
    </xf>
    <xf numFmtId="0" fontId="58" fillId="0" borderId="38" xfId="0" applyFont="1" applyFill="1" applyBorder="1" applyAlignment="1">
      <alignment horizontal="center" vertical="center" wrapText="1"/>
    </xf>
    <xf numFmtId="0" fontId="58" fillId="0" borderId="31" xfId="0" applyFont="1" applyFill="1" applyBorder="1" applyAlignment="1">
      <alignment horizontal="center" vertical="center" wrapText="1"/>
    </xf>
    <xf numFmtId="184" fontId="59" fillId="0" borderId="20" xfId="0" applyNumberFormat="1" applyFont="1" applyFill="1" applyBorder="1" applyAlignment="1">
      <alignment/>
    </xf>
    <xf numFmtId="184" fontId="33" fillId="0" borderId="17" xfId="0" applyNumberFormat="1" applyFont="1" applyFill="1" applyBorder="1" applyAlignment="1">
      <alignment horizontal="right" vertical="center" wrapText="1"/>
    </xf>
    <xf numFmtId="184" fontId="33" fillId="0" borderId="18" xfId="0" applyNumberFormat="1" applyFont="1" applyFill="1" applyBorder="1" applyAlignment="1">
      <alignment horizontal="right" vertical="center"/>
    </xf>
    <xf numFmtId="0" fontId="3" fillId="37" borderId="14" xfId="0" applyFont="1" applyFill="1" applyBorder="1" applyAlignment="1">
      <alignment horizontal="left" vertical="center" wrapText="1"/>
    </xf>
    <xf numFmtId="0" fontId="58" fillId="37" borderId="14" xfId="0" applyFont="1" applyFill="1" applyBorder="1" applyAlignment="1">
      <alignment vertical="center" wrapText="1"/>
    </xf>
    <xf numFmtId="184" fontId="33" fillId="37" borderId="19" xfId="0" applyNumberFormat="1" applyFont="1" applyFill="1" applyBorder="1" applyAlignment="1">
      <alignment vertical="top" wrapText="1"/>
    </xf>
    <xf numFmtId="184" fontId="33" fillId="37" borderId="20" xfId="0" applyNumberFormat="1" applyFont="1" applyFill="1" applyBorder="1" applyAlignment="1">
      <alignment/>
    </xf>
    <xf numFmtId="184" fontId="33" fillId="36" borderId="27" xfId="0" applyNumberFormat="1" applyFont="1" applyFill="1" applyBorder="1" applyAlignment="1">
      <alignment horizontal="right" vertical="center" wrapText="1"/>
    </xf>
    <xf numFmtId="184" fontId="33" fillId="36" borderId="28" xfId="0" applyNumberFormat="1" applyFont="1" applyFill="1" applyBorder="1" applyAlignment="1">
      <alignment horizontal="right" vertical="center"/>
    </xf>
    <xf numFmtId="184" fontId="59" fillId="0" borderId="21" xfId="0" applyNumberFormat="1" applyFont="1" applyBorder="1" applyAlignment="1">
      <alignment horizontal="right" vertical="center"/>
    </xf>
    <xf numFmtId="0" fontId="27" fillId="0" borderId="41" xfId="0" applyFont="1" applyBorder="1" applyAlignment="1">
      <alignment horizontal="right" vertical="center" wrapText="1"/>
    </xf>
    <xf numFmtId="184" fontId="59" fillId="0" borderId="27" xfId="0" applyNumberFormat="1" applyFont="1" applyBorder="1" applyAlignment="1">
      <alignment horizontal="right" vertical="center" wrapText="1"/>
    </xf>
    <xf numFmtId="184" fontId="59" fillId="35" borderId="27" xfId="0" applyNumberFormat="1" applyFont="1" applyFill="1" applyBorder="1" applyAlignment="1">
      <alignment horizontal="right" vertical="center" wrapText="1"/>
    </xf>
    <xf numFmtId="184" fontId="59" fillId="0" borderId="42" xfId="0" applyNumberFormat="1" applyFont="1" applyBorder="1" applyAlignment="1">
      <alignment horizontal="right" vertical="center"/>
    </xf>
    <xf numFmtId="0" fontId="27" fillId="33" borderId="12" xfId="0" applyFont="1" applyFill="1" applyBorder="1" applyAlignment="1">
      <alignment horizontal="right" vertical="center" wrapText="1"/>
    </xf>
    <xf numFmtId="0" fontId="60" fillId="0" borderId="0" xfId="0" applyFont="1" applyAlignment="1">
      <alignment horizontal="left" vertical="top" wrapText="1"/>
    </xf>
    <xf numFmtId="0" fontId="65" fillId="0" borderId="0" xfId="0" applyFont="1" applyAlignment="1">
      <alignment horizontal="left" vertical="top"/>
    </xf>
    <xf numFmtId="0" fontId="0" fillId="0" borderId="0" xfId="0" applyAlignment="1">
      <alignment/>
    </xf>
    <xf numFmtId="0" fontId="58" fillId="0" borderId="30" xfId="0" applyFont="1" applyFill="1" applyBorder="1" applyAlignment="1">
      <alignment horizontal="center" vertical="center" wrapText="1"/>
    </xf>
    <xf numFmtId="0" fontId="58" fillId="0" borderId="37" xfId="0" applyFont="1" applyFill="1" applyBorder="1" applyAlignment="1">
      <alignment horizontal="center" vertical="center" wrapText="1"/>
    </xf>
    <xf numFmtId="0" fontId="58" fillId="0" borderId="38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58" fillId="0" borderId="40" xfId="0" applyFont="1" applyFill="1" applyBorder="1" applyAlignment="1">
      <alignment horizontal="center" vertical="center" wrapText="1"/>
    </xf>
    <xf numFmtId="0" fontId="58" fillId="0" borderId="31" xfId="0" applyFont="1" applyFill="1" applyBorder="1" applyAlignment="1">
      <alignment horizontal="center" vertical="center" wrapText="1"/>
    </xf>
    <xf numFmtId="0" fontId="58" fillId="0" borderId="43" xfId="0" applyFont="1" applyFill="1" applyBorder="1" applyAlignment="1">
      <alignment horizontal="center" vertical="center" wrapText="1"/>
    </xf>
    <xf numFmtId="184" fontId="66" fillId="0" borderId="15" xfId="0" applyNumberFormat="1" applyFont="1" applyBorder="1" applyAlignment="1">
      <alignment horizontal="center" vertical="center"/>
    </xf>
    <xf numFmtId="184" fontId="58" fillId="0" borderId="44" xfId="0" applyNumberFormat="1" applyFont="1" applyBorder="1" applyAlignment="1">
      <alignment horizontal="center" vertical="center" wrapText="1"/>
    </xf>
    <xf numFmtId="184" fontId="58" fillId="0" borderId="45" xfId="0" applyNumberFormat="1" applyFont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left" vertical="top" wrapText="1"/>
    </xf>
    <xf numFmtId="0" fontId="0" fillId="0" borderId="33" xfId="0" applyBorder="1" applyAlignment="1">
      <alignment vertical="top" wrapText="1"/>
    </xf>
    <xf numFmtId="0" fontId="4" fillId="36" borderId="32" xfId="0" applyFont="1" applyFill="1" applyBorder="1" applyAlignment="1">
      <alignment horizontal="left" vertical="top" wrapText="1"/>
    </xf>
    <xf numFmtId="0" fontId="0" fillId="36" borderId="33" xfId="0" applyFill="1" applyBorder="1" applyAlignment="1">
      <alignment vertical="top" wrapText="1"/>
    </xf>
    <xf numFmtId="0" fontId="0" fillId="0" borderId="38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184" fontId="58" fillId="0" borderId="46" xfId="0" applyNumberFormat="1" applyFont="1" applyBorder="1" applyAlignment="1">
      <alignment horizontal="center" vertical="center"/>
    </xf>
    <xf numFmtId="184" fontId="58" fillId="0" borderId="47" xfId="0" applyNumberFormat="1" applyFont="1" applyBorder="1" applyAlignment="1">
      <alignment horizontal="center" vertical="center"/>
    </xf>
    <xf numFmtId="0" fontId="58" fillId="0" borderId="48" xfId="0" applyFont="1" applyBorder="1" applyAlignment="1">
      <alignment horizontal="center" vertical="center" wrapText="1"/>
    </xf>
    <xf numFmtId="0" fontId="58" fillId="0" borderId="49" xfId="0" applyFont="1" applyBorder="1" applyAlignment="1">
      <alignment horizontal="center" vertical="center" wrapText="1"/>
    </xf>
    <xf numFmtId="0" fontId="27" fillId="0" borderId="44" xfId="0" applyFont="1" applyFill="1" applyBorder="1" applyAlignment="1">
      <alignment horizontal="right" vertical="center" wrapText="1"/>
    </xf>
    <xf numFmtId="184" fontId="59" fillId="14" borderId="50" xfId="0" applyNumberFormat="1" applyFont="1" applyFill="1" applyBorder="1" applyAlignment="1">
      <alignment vertical="center" wrapText="1"/>
    </xf>
    <xf numFmtId="184" fontId="59" fillId="36" borderId="45" xfId="0" applyNumberFormat="1" applyFon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1</xdr:row>
      <xdr:rowOff>476250</xdr:rowOff>
    </xdr:from>
    <xdr:to>
      <xdr:col>18</xdr:col>
      <xdr:colOff>247650</xdr:colOff>
      <xdr:row>3</xdr:row>
      <xdr:rowOff>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9010650" y="619125"/>
          <a:ext cx="7277100" cy="695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Диаметр 8 метров. Высота 4 метра. Общая площадь — 44,7 м² </a:t>
          </a:r>
        </a:p>
      </xdr:txBody>
    </xdr:sp>
    <xdr:clientData/>
  </xdr:twoCellAnchor>
  <xdr:twoCellAnchor editAs="oneCell">
    <xdr:from>
      <xdr:col>7</xdr:col>
      <xdr:colOff>523875</xdr:colOff>
      <xdr:row>4</xdr:row>
      <xdr:rowOff>57150</xdr:rowOff>
    </xdr:from>
    <xdr:to>
      <xdr:col>17</xdr:col>
      <xdr:colOff>76200</xdr:colOff>
      <xdr:row>27</xdr:row>
      <xdr:rowOff>85725</xdr:rowOff>
    </xdr:to>
    <xdr:pic>
      <xdr:nvPicPr>
        <xdr:cNvPr id="2" name="Рисунок 5" descr="H-004-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1590675"/>
          <a:ext cx="5648325" cy="3781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40</xdr:row>
      <xdr:rowOff>28575</xdr:rowOff>
    </xdr:from>
    <xdr:to>
      <xdr:col>18</xdr:col>
      <xdr:colOff>85725</xdr:colOff>
      <xdr:row>68</xdr:row>
      <xdr:rowOff>123825</xdr:rowOff>
    </xdr:to>
    <xdr:pic>
      <xdr:nvPicPr>
        <xdr:cNvPr id="3" name="Рисунок 6" descr="Купол-планировки-8м-1-этаж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77375" y="7496175"/>
          <a:ext cx="6648450" cy="482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590550</xdr:colOff>
      <xdr:row>110</xdr:row>
      <xdr:rowOff>95250</xdr:rowOff>
    </xdr:from>
    <xdr:to>
      <xdr:col>19</xdr:col>
      <xdr:colOff>142875</xdr:colOff>
      <xdr:row>139</xdr:row>
      <xdr:rowOff>28575</xdr:rowOff>
    </xdr:to>
    <xdr:pic>
      <xdr:nvPicPr>
        <xdr:cNvPr id="4" name="Рисунок 7" descr="Разрез-1-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15450" y="20964525"/>
          <a:ext cx="7477125" cy="506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36</xdr:row>
      <xdr:rowOff>0</xdr:rowOff>
    </xdr:from>
    <xdr:to>
      <xdr:col>18</xdr:col>
      <xdr:colOff>571500</xdr:colOff>
      <xdr:row>40</xdr:row>
      <xdr:rowOff>0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9334500" y="6772275"/>
          <a:ext cx="7277100" cy="695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План помещений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с расстановкой мебели.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Общая площадь — 44,7 м² </a:t>
          </a:r>
        </a:p>
      </xdr:txBody>
    </xdr:sp>
    <xdr:clientData/>
  </xdr:twoCellAnchor>
  <xdr:twoCellAnchor>
    <xdr:from>
      <xdr:col>7</xdr:col>
      <xdr:colOff>0</xdr:colOff>
      <xdr:row>75</xdr:row>
      <xdr:rowOff>0</xdr:rowOff>
    </xdr:from>
    <xdr:to>
      <xdr:col>18</xdr:col>
      <xdr:colOff>571500</xdr:colOff>
      <xdr:row>79</xdr:row>
      <xdr:rowOff>57150</xdr:rowOff>
    </xdr:to>
    <xdr:sp>
      <xdr:nvSpPr>
        <xdr:cNvPr id="6" name="TextBox 9"/>
        <xdr:cNvSpPr txBox="1">
          <a:spLocks noChangeArrowheads="1"/>
        </xdr:cNvSpPr>
      </xdr:nvSpPr>
      <xdr:spPr>
        <a:xfrm>
          <a:off x="9334500" y="13354050"/>
          <a:ext cx="7277100" cy="695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Разрез по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центру купола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Внутренние габариты + разметка 1х1 метр</a:t>
          </a:r>
        </a:p>
      </xdr:txBody>
    </xdr:sp>
    <xdr:clientData/>
  </xdr:twoCellAnchor>
  <xdr:twoCellAnchor>
    <xdr:from>
      <xdr:col>7</xdr:col>
      <xdr:colOff>95250</xdr:colOff>
      <xdr:row>105</xdr:row>
      <xdr:rowOff>428625</xdr:rowOff>
    </xdr:from>
    <xdr:to>
      <xdr:col>19</xdr:col>
      <xdr:colOff>57150</xdr:colOff>
      <xdr:row>109</xdr:row>
      <xdr:rowOff>95250</xdr:rowOff>
    </xdr:to>
    <xdr:sp>
      <xdr:nvSpPr>
        <xdr:cNvPr id="7" name="TextBox 10"/>
        <xdr:cNvSpPr txBox="1">
          <a:spLocks noChangeArrowheads="1"/>
        </xdr:cNvSpPr>
      </xdr:nvSpPr>
      <xdr:spPr>
        <a:xfrm>
          <a:off x="9429750" y="20107275"/>
          <a:ext cx="7277100" cy="695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Разрез 1-1. Антресоль расположена над прихожей на высоте 2300,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попасть туда можно с приставной лестницы.</a:t>
          </a:r>
        </a:p>
      </xdr:txBody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18</xdr:col>
      <xdr:colOff>581025</xdr:colOff>
      <xdr:row>103</xdr:row>
      <xdr:rowOff>142875</xdr:rowOff>
    </xdr:to>
    <xdr:pic>
      <xdr:nvPicPr>
        <xdr:cNvPr id="8" name="Рисунок 11" descr="Разрез-поперёк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334500" y="14316075"/>
          <a:ext cx="7286625" cy="496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67"/>
  <sheetViews>
    <sheetView showGridLines="0" tabSelected="1" workbookViewId="0" topLeftCell="A73">
      <selection activeCell="B121" sqref="B121"/>
    </sheetView>
  </sheetViews>
  <sheetFormatPr defaultColWidth="9.140625" defaultRowHeight="15"/>
  <cols>
    <col min="1" max="1" width="4.7109375" style="13" customWidth="1"/>
    <col min="2" max="2" width="64.00390625" style="2" customWidth="1"/>
    <col min="3" max="4" width="15.7109375" style="59" customWidth="1"/>
    <col min="5" max="5" width="21.57421875" style="59" customWidth="1"/>
    <col min="6" max="16384" width="9.140625" style="1" customWidth="1"/>
  </cols>
  <sheetData>
    <row r="2" spans="2:5" ht="70.5" customHeight="1" thickBot="1">
      <c r="B2" s="67" t="s">
        <v>113</v>
      </c>
      <c r="C2" s="196" t="s">
        <v>120</v>
      </c>
      <c r="D2" s="196"/>
      <c r="E2" s="196"/>
    </row>
    <row r="3" spans="1:21" ht="21.75" customHeight="1" thickBot="1">
      <c r="A3" s="189" t="s">
        <v>0</v>
      </c>
      <c r="B3" s="207" t="s">
        <v>1</v>
      </c>
      <c r="C3" s="197" t="s">
        <v>2</v>
      </c>
      <c r="D3" s="198"/>
      <c r="E3" s="205" t="s">
        <v>4</v>
      </c>
      <c r="G3" s="186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</row>
    <row r="4" spans="1:21" ht="17.25" customHeight="1" thickBot="1">
      <c r="A4" s="190"/>
      <c r="B4" s="208"/>
      <c r="C4" s="21" t="s">
        <v>110</v>
      </c>
      <c r="D4" s="22" t="s">
        <v>3</v>
      </c>
      <c r="E4" s="206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</row>
    <row r="5" spans="1:5" ht="12.75" customHeight="1" thickBot="1">
      <c r="A5" s="189">
        <v>1</v>
      </c>
      <c r="B5" s="18" t="s">
        <v>16</v>
      </c>
      <c r="C5" s="34">
        <v>57600</v>
      </c>
      <c r="D5" s="49">
        <v>48000</v>
      </c>
      <c r="E5" s="35">
        <f>C5+D5</f>
        <v>105600</v>
      </c>
    </row>
    <row r="6" spans="1:5" ht="12.75" customHeight="1" thickBot="1">
      <c r="A6" s="190"/>
      <c r="B6" s="15" t="s">
        <v>73</v>
      </c>
      <c r="C6" s="23"/>
      <c r="D6" s="24"/>
      <c r="E6" s="171"/>
    </row>
    <row r="7" spans="1:5" s="13" customFormat="1" ht="12.75" customHeight="1">
      <c r="A7" s="189">
        <v>2</v>
      </c>
      <c r="B7" s="12" t="s">
        <v>19</v>
      </c>
      <c r="C7" s="34">
        <f>C8+C9+C10+C11</f>
        <v>25150</v>
      </c>
      <c r="D7" s="34">
        <v>45000</v>
      </c>
      <c r="E7" s="35">
        <f>C7+D7</f>
        <v>70150</v>
      </c>
    </row>
    <row r="8" spans="1:5" s="13" customFormat="1" ht="12.75" customHeight="1">
      <c r="A8" s="191"/>
      <c r="B8" s="88" t="s">
        <v>74</v>
      </c>
      <c r="C8" s="28">
        <v>12000</v>
      </c>
      <c r="D8" s="28"/>
      <c r="E8" s="29"/>
    </row>
    <row r="9" spans="1:5" s="13" customFormat="1" ht="12.75" customHeight="1">
      <c r="A9" s="191"/>
      <c r="B9" s="88" t="s">
        <v>116</v>
      </c>
      <c r="C9" s="28">
        <v>10000</v>
      </c>
      <c r="D9" s="28"/>
      <c r="E9" s="29"/>
    </row>
    <row r="10" spans="1:5" s="13" customFormat="1" ht="12.75" customHeight="1">
      <c r="A10" s="191"/>
      <c r="B10" s="88" t="s">
        <v>5</v>
      </c>
      <c r="C10" s="28">
        <v>2250</v>
      </c>
      <c r="D10" s="28"/>
      <c r="E10" s="29"/>
    </row>
    <row r="11" spans="1:5" s="13" customFormat="1" ht="12.75" customHeight="1" thickBot="1">
      <c r="A11" s="113"/>
      <c r="B11" s="114" t="s">
        <v>75</v>
      </c>
      <c r="C11" s="32">
        <v>900</v>
      </c>
      <c r="D11" s="32"/>
      <c r="E11" s="33"/>
    </row>
    <row r="12" spans="1:5" s="13" customFormat="1" ht="12.75" customHeight="1">
      <c r="A12" s="189">
        <v>3</v>
      </c>
      <c r="B12" s="61" t="s">
        <v>68</v>
      </c>
      <c r="C12" s="34">
        <f>C14+C13</f>
        <v>148600</v>
      </c>
      <c r="D12" s="34">
        <v>107170</v>
      </c>
      <c r="E12" s="35">
        <f>C12+D12</f>
        <v>255770</v>
      </c>
    </row>
    <row r="13" spans="1:5" s="13" customFormat="1" ht="12.75" customHeight="1">
      <c r="A13" s="191"/>
      <c r="B13" s="15" t="s">
        <v>115</v>
      </c>
      <c r="C13" s="28">
        <v>130000</v>
      </c>
      <c r="D13" s="28"/>
      <c r="E13" s="29"/>
    </row>
    <row r="14" spans="1:5" s="13" customFormat="1" ht="12.75" customHeight="1" thickBot="1">
      <c r="A14" s="191"/>
      <c r="B14" s="114" t="s">
        <v>117</v>
      </c>
      <c r="C14" s="23">
        <v>18600</v>
      </c>
      <c r="D14" s="23"/>
      <c r="E14" s="25"/>
    </row>
    <row r="15" spans="1:5" s="13" customFormat="1" ht="12.75" customHeight="1">
      <c r="A15" s="151">
        <v>4</v>
      </c>
      <c r="B15" s="12" t="s">
        <v>114</v>
      </c>
      <c r="C15" s="34">
        <f>C17+C16</f>
        <v>53900</v>
      </c>
      <c r="D15" s="34">
        <v>12300</v>
      </c>
      <c r="E15" s="35">
        <f>D15+C15</f>
        <v>66200</v>
      </c>
    </row>
    <row r="16" spans="1:5" s="13" customFormat="1" ht="12.75" customHeight="1">
      <c r="A16" s="149"/>
      <c r="B16" s="5" t="s">
        <v>119</v>
      </c>
      <c r="C16" s="28">
        <v>18900</v>
      </c>
      <c r="D16" s="28"/>
      <c r="E16" s="29"/>
    </row>
    <row r="17" spans="1:5" s="13" customFormat="1" ht="12.75" customHeight="1" thickBot="1">
      <c r="A17" s="148"/>
      <c r="B17" s="16" t="s">
        <v>118</v>
      </c>
      <c r="C17" s="23">
        <v>35000</v>
      </c>
      <c r="D17" s="23"/>
      <c r="E17" s="25"/>
    </row>
    <row r="18" spans="1:5" s="13" customFormat="1" ht="15" customHeight="1">
      <c r="A18" s="189">
        <v>5</v>
      </c>
      <c r="B18" s="17" t="s">
        <v>121</v>
      </c>
      <c r="C18" s="34">
        <f>C19+C20+C21</f>
        <v>96320</v>
      </c>
      <c r="D18" s="34">
        <v>45000</v>
      </c>
      <c r="E18" s="66">
        <f>C18+D18</f>
        <v>141320</v>
      </c>
    </row>
    <row r="19" spans="1:5" s="13" customFormat="1" ht="12.75" customHeight="1">
      <c r="A19" s="191"/>
      <c r="B19" s="5" t="s">
        <v>144</v>
      </c>
      <c r="C19" s="28">
        <v>38120</v>
      </c>
      <c r="D19" s="28"/>
      <c r="E19" s="29"/>
    </row>
    <row r="20" spans="1:5" s="13" customFormat="1" ht="12.75" customHeight="1">
      <c r="A20" s="191"/>
      <c r="B20" s="5" t="s">
        <v>145</v>
      </c>
      <c r="C20" s="28">
        <v>55000</v>
      </c>
      <c r="D20" s="28"/>
      <c r="E20" s="29"/>
    </row>
    <row r="21" spans="1:5" s="13" customFormat="1" ht="12.75" customHeight="1" thickBot="1">
      <c r="A21" s="169"/>
      <c r="B21" s="115" t="s">
        <v>122</v>
      </c>
      <c r="C21" s="23">
        <v>3200</v>
      </c>
      <c r="D21" s="23"/>
      <c r="E21" s="25"/>
    </row>
    <row r="22" spans="1:21" ht="12.75" customHeight="1">
      <c r="A22" s="189">
        <v>7</v>
      </c>
      <c r="B22" s="12" t="s">
        <v>123</v>
      </c>
      <c r="C22" s="37">
        <f>C23+C24</f>
        <v>70500</v>
      </c>
      <c r="D22" s="37">
        <f>D23+D24</f>
        <v>70500</v>
      </c>
      <c r="E22" s="38">
        <f>D22+C22</f>
        <v>141000</v>
      </c>
      <c r="G22" s="186" t="s">
        <v>139</v>
      </c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</row>
    <row r="23" spans="1:21" ht="12.75" customHeight="1">
      <c r="A23" s="191"/>
      <c r="B23" s="5" t="s">
        <v>124</v>
      </c>
      <c r="C23" s="28">
        <v>37500</v>
      </c>
      <c r="D23" s="28">
        <v>37500</v>
      </c>
      <c r="E23" s="29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</row>
    <row r="24" spans="1:21" ht="12.75" customHeight="1" thickBot="1">
      <c r="A24" s="191"/>
      <c r="B24" s="5" t="s">
        <v>125</v>
      </c>
      <c r="C24" s="28">
        <v>33000</v>
      </c>
      <c r="D24" s="28">
        <v>33000</v>
      </c>
      <c r="E24" s="29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</row>
    <row r="25" spans="1:6" s="13" customFormat="1" ht="12.75">
      <c r="A25" s="189">
        <v>8</v>
      </c>
      <c r="B25" s="12" t="s">
        <v>126</v>
      </c>
      <c r="C25" s="34">
        <f>C28+C27+C26</f>
        <v>31200</v>
      </c>
      <c r="D25" s="34">
        <v>15000</v>
      </c>
      <c r="E25" s="117">
        <f>C25+D25</f>
        <v>46200</v>
      </c>
      <c r="F25" s="116"/>
    </row>
    <row r="26" spans="1:5" s="13" customFormat="1" ht="12.75">
      <c r="A26" s="191"/>
      <c r="B26" s="5" t="s">
        <v>76</v>
      </c>
      <c r="C26" s="28">
        <v>1700</v>
      </c>
      <c r="D26" s="28"/>
      <c r="E26" s="29"/>
    </row>
    <row r="27" spans="1:5" s="13" customFormat="1" ht="12.75" customHeight="1">
      <c r="A27" s="191"/>
      <c r="B27" s="14" t="s">
        <v>127</v>
      </c>
      <c r="C27" s="28">
        <v>26000</v>
      </c>
      <c r="D27" s="28"/>
      <c r="E27" s="29"/>
    </row>
    <row r="28" spans="1:5" s="13" customFormat="1" ht="12.75" customHeight="1" thickBot="1">
      <c r="A28" s="190"/>
      <c r="B28" s="107" t="s">
        <v>14</v>
      </c>
      <c r="C28" s="108">
        <v>3500</v>
      </c>
      <c r="D28" s="108"/>
      <c r="E28" s="109"/>
    </row>
    <row r="29" spans="1:21" ht="12.75" customHeight="1">
      <c r="A29" s="189">
        <v>9</v>
      </c>
      <c r="B29" s="12" t="s">
        <v>100</v>
      </c>
      <c r="C29" s="34">
        <v>44400</v>
      </c>
      <c r="D29" s="34">
        <v>30200</v>
      </c>
      <c r="E29" s="35">
        <v>74600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</row>
    <row r="30" spans="1:5" s="13" customFormat="1" ht="12.75" customHeight="1">
      <c r="A30" s="203"/>
      <c r="B30" s="5" t="s">
        <v>77</v>
      </c>
      <c r="C30" s="36"/>
      <c r="D30" s="28"/>
      <c r="E30" s="29"/>
    </row>
    <row r="31" spans="1:5" s="13" customFormat="1" ht="12.75" customHeight="1">
      <c r="A31" s="203"/>
      <c r="B31" s="5" t="s">
        <v>8</v>
      </c>
      <c r="C31" s="28"/>
      <c r="D31" s="28"/>
      <c r="E31" s="29"/>
    </row>
    <row r="32" spans="1:5" s="13" customFormat="1" ht="12.75" customHeight="1">
      <c r="A32" s="203"/>
      <c r="B32" s="15" t="s">
        <v>5</v>
      </c>
      <c r="C32" s="30"/>
      <c r="D32" s="30"/>
      <c r="E32" s="31"/>
    </row>
    <row r="33" spans="1:5" s="13" customFormat="1" ht="12.75" customHeight="1" thickBot="1">
      <c r="A33" s="204"/>
      <c r="B33" s="115" t="s">
        <v>75</v>
      </c>
      <c r="C33" s="23"/>
      <c r="D33" s="23"/>
      <c r="E33" s="25"/>
    </row>
    <row r="34" spans="1:11" s="13" customFormat="1" ht="12.75" customHeight="1">
      <c r="A34" s="169"/>
      <c r="B34" s="14"/>
      <c r="C34" s="40"/>
      <c r="D34" s="40"/>
      <c r="E34" s="41"/>
      <c r="F34" s="116"/>
      <c r="G34" s="116"/>
      <c r="H34" s="118"/>
      <c r="I34" s="116"/>
      <c r="J34" s="116"/>
      <c r="K34" s="116"/>
    </row>
    <row r="35" spans="1:11" s="13" customFormat="1" ht="12.75" customHeight="1" thickBot="1">
      <c r="A35" s="169"/>
      <c r="B35" s="185" t="s">
        <v>128</v>
      </c>
      <c r="C35" s="168"/>
      <c r="D35" s="168"/>
      <c r="E35" s="142">
        <f>E29+E25+E18+E15+E12+E7+E5</f>
        <v>759840</v>
      </c>
      <c r="F35" s="116"/>
      <c r="G35" s="116"/>
      <c r="H35" s="118"/>
      <c r="I35" s="116"/>
      <c r="J35" s="116"/>
      <c r="K35" s="116"/>
    </row>
    <row r="36" spans="1:11" s="13" customFormat="1" ht="15" customHeight="1">
      <c r="A36" s="189">
        <v>26</v>
      </c>
      <c r="B36" s="152" t="s">
        <v>142</v>
      </c>
      <c r="C36" s="164">
        <v>71370</v>
      </c>
      <c r="D36" s="164">
        <v>62500</v>
      </c>
      <c r="E36" s="165">
        <f>C36+D36</f>
        <v>133870</v>
      </c>
      <c r="F36" s="119"/>
      <c r="G36" s="119"/>
      <c r="H36" s="119"/>
      <c r="I36" s="120"/>
      <c r="J36" s="116"/>
      <c r="K36" s="116"/>
    </row>
    <row r="37" spans="1:11" s="13" customFormat="1" ht="16.5" customHeight="1" thickBot="1">
      <c r="A37" s="191"/>
      <c r="B37" s="150" t="s">
        <v>143</v>
      </c>
      <c r="C37" s="45"/>
      <c r="D37" s="130"/>
      <c r="E37" s="46"/>
      <c r="F37" s="120"/>
      <c r="G37" s="120"/>
      <c r="H37" s="119"/>
      <c r="I37" s="120"/>
      <c r="J37" s="116"/>
      <c r="K37" s="116"/>
    </row>
    <row r="38" spans="1:6" s="13" customFormat="1" ht="12.75" customHeight="1">
      <c r="A38" s="189">
        <v>10</v>
      </c>
      <c r="B38" s="175" t="s">
        <v>138</v>
      </c>
      <c r="C38" s="176">
        <v>28300</v>
      </c>
      <c r="D38" s="176">
        <v>28200</v>
      </c>
      <c r="E38" s="177">
        <f>C38+D38</f>
        <v>56500</v>
      </c>
      <c r="F38" s="116"/>
    </row>
    <row r="39" spans="1:6" s="13" customFormat="1" ht="12.75" customHeight="1">
      <c r="A39" s="191"/>
      <c r="B39" s="15" t="s">
        <v>38</v>
      </c>
      <c r="C39" s="42"/>
      <c r="D39" s="43"/>
      <c r="E39" s="44"/>
      <c r="F39" s="116"/>
    </row>
    <row r="40" spans="1:6" s="13" customFormat="1" ht="12.75" customHeight="1">
      <c r="A40" s="191"/>
      <c r="B40" s="5" t="s">
        <v>78</v>
      </c>
      <c r="C40" s="42"/>
      <c r="D40" s="43"/>
      <c r="E40" s="44"/>
      <c r="F40" s="116"/>
    </row>
    <row r="41" spans="1:6" s="13" customFormat="1" ht="12.75" customHeight="1">
      <c r="A41" s="191"/>
      <c r="B41" s="5" t="s">
        <v>79</v>
      </c>
      <c r="C41" s="42"/>
      <c r="D41" s="43"/>
      <c r="E41" s="44"/>
      <c r="F41" s="116"/>
    </row>
    <row r="42" spans="1:6" s="13" customFormat="1" ht="12.75" customHeight="1" thickBot="1">
      <c r="A42" s="190"/>
      <c r="B42" s="115" t="s">
        <v>75</v>
      </c>
      <c r="C42" s="45"/>
      <c r="D42" s="130"/>
      <c r="E42" s="46"/>
      <c r="F42" s="116"/>
    </row>
    <row r="43" spans="1:21" s="13" customFormat="1" ht="12.75" customHeight="1">
      <c r="A43" s="191"/>
      <c r="B43" s="5" t="s">
        <v>77</v>
      </c>
      <c r="C43" s="131"/>
      <c r="D43" s="131"/>
      <c r="E43" s="140"/>
      <c r="F43" s="116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s="13" customFormat="1" ht="12.75" customHeight="1">
      <c r="A44" s="191"/>
      <c r="B44" s="5" t="s">
        <v>80</v>
      </c>
      <c r="C44" s="131"/>
      <c r="D44" s="131"/>
      <c r="E44" s="140"/>
      <c r="F44" s="116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s="13" customFormat="1" ht="12.75" customHeight="1" thickBot="1">
      <c r="A45" s="190"/>
      <c r="B45" s="115" t="s">
        <v>75</v>
      </c>
      <c r="C45" s="172"/>
      <c r="D45" s="172"/>
      <c r="E45" s="173"/>
      <c r="F45" s="116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11" s="13" customFormat="1" ht="12.75" customHeight="1">
      <c r="A46" s="189">
        <v>15</v>
      </c>
      <c r="B46" s="174" t="s">
        <v>141</v>
      </c>
      <c r="C46" s="153">
        <v>3000</v>
      </c>
      <c r="D46" s="153">
        <v>3500</v>
      </c>
      <c r="E46" s="154">
        <f>D46+C46</f>
        <v>6500</v>
      </c>
      <c r="F46" s="116"/>
      <c r="G46" s="116"/>
      <c r="H46" s="118"/>
      <c r="I46" s="116"/>
      <c r="J46" s="116"/>
      <c r="K46" s="116"/>
    </row>
    <row r="47" spans="1:11" s="13" customFormat="1" ht="12.75" customHeight="1" thickBot="1">
      <c r="A47" s="191"/>
      <c r="B47" s="14"/>
      <c r="C47" s="47"/>
      <c r="D47" s="47"/>
      <c r="E47" s="48"/>
      <c r="F47" s="116"/>
      <c r="G47" s="116"/>
      <c r="H47" s="118"/>
      <c r="I47" s="116"/>
      <c r="J47" s="116"/>
      <c r="K47" s="116"/>
    </row>
    <row r="48" spans="1:20" ht="12.75" customHeight="1">
      <c r="A48" s="189">
        <v>16</v>
      </c>
      <c r="B48" s="155" t="s">
        <v>132</v>
      </c>
      <c r="C48" s="156">
        <v>55000</v>
      </c>
      <c r="D48" s="156">
        <v>110000</v>
      </c>
      <c r="E48" s="157">
        <f>C48+D48</f>
        <v>165000</v>
      </c>
      <c r="F48" s="119"/>
      <c r="G48" s="119"/>
      <c r="H48" s="119"/>
      <c r="I48" s="120"/>
      <c r="J48" s="116"/>
      <c r="K48" s="116"/>
      <c r="L48" s="13"/>
      <c r="M48" s="13"/>
      <c r="N48" s="13"/>
      <c r="O48" s="13"/>
      <c r="P48" s="13"/>
      <c r="Q48" s="13"/>
      <c r="R48" s="13"/>
      <c r="S48" s="13"/>
      <c r="T48" s="13"/>
    </row>
    <row r="49" spans="1:20" ht="12.75" customHeight="1">
      <c r="A49" s="191"/>
      <c r="B49" s="4" t="s">
        <v>133</v>
      </c>
      <c r="C49" s="42"/>
      <c r="D49" s="43"/>
      <c r="E49" s="44"/>
      <c r="F49" s="120"/>
      <c r="G49" s="120"/>
      <c r="H49" s="119"/>
      <c r="I49" s="120"/>
      <c r="J49" s="116"/>
      <c r="K49" s="116"/>
      <c r="L49" s="13"/>
      <c r="M49" s="13"/>
      <c r="N49" s="13"/>
      <c r="O49" s="13"/>
      <c r="P49" s="13"/>
      <c r="Q49" s="13"/>
      <c r="R49" s="13"/>
      <c r="S49" s="13"/>
      <c r="T49" s="13"/>
    </row>
    <row r="50" spans="1:20" ht="12.75" customHeight="1">
      <c r="A50" s="191"/>
      <c r="B50" s="14" t="s">
        <v>134</v>
      </c>
      <c r="C50" s="134"/>
      <c r="D50" s="134"/>
      <c r="E50" s="144"/>
      <c r="F50" s="120"/>
      <c r="G50" s="120"/>
      <c r="H50" s="119"/>
      <c r="I50" s="120"/>
      <c r="J50" s="116"/>
      <c r="K50" s="116"/>
      <c r="L50" s="13"/>
      <c r="M50" s="13"/>
      <c r="N50" s="13"/>
      <c r="O50" s="13"/>
      <c r="P50" s="13"/>
      <c r="Q50" s="13"/>
      <c r="R50" s="13"/>
      <c r="S50" s="13"/>
      <c r="T50" s="13"/>
    </row>
    <row r="51" spans="1:20" ht="12.75" customHeight="1" thickBot="1">
      <c r="A51" s="191"/>
      <c r="B51" s="7" t="s">
        <v>135</v>
      </c>
      <c r="C51" s="51"/>
      <c r="D51" s="135"/>
      <c r="E51" s="53"/>
      <c r="F51" s="120"/>
      <c r="G51" s="120"/>
      <c r="H51" s="119"/>
      <c r="I51" s="120"/>
      <c r="J51" s="116"/>
      <c r="K51" s="116"/>
      <c r="L51" s="13"/>
      <c r="M51" s="13"/>
      <c r="N51" s="13"/>
      <c r="O51" s="13"/>
      <c r="P51" s="13"/>
      <c r="Q51" s="13"/>
      <c r="R51" s="13"/>
      <c r="S51" s="13"/>
      <c r="T51" s="13"/>
    </row>
    <row r="52" spans="1:20" ht="12.75" customHeight="1">
      <c r="A52" s="189">
        <v>17</v>
      </c>
      <c r="B52" s="158" t="s">
        <v>137</v>
      </c>
      <c r="C52" s="156">
        <v>42800</v>
      </c>
      <c r="D52" s="156">
        <v>41400</v>
      </c>
      <c r="E52" s="157">
        <v>84200</v>
      </c>
      <c r="F52" s="119"/>
      <c r="G52" s="119"/>
      <c r="H52" s="119"/>
      <c r="I52" s="120"/>
      <c r="J52" s="116"/>
      <c r="K52" s="116"/>
      <c r="L52" s="13"/>
      <c r="M52" s="13"/>
      <c r="N52" s="13"/>
      <c r="O52" s="13"/>
      <c r="P52" s="13"/>
      <c r="Q52" s="13"/>
      <c r="R52" s="13"/>
      <c r="S52" s="13"/>
      <c r="T52" s="13"/>
    </row>
    <row r="53" spans="1:20" ht="12.75" customHeight="1">
      <c r="A53" s="191"/>
      <c r="B53" s="19" t="s">
        <v>140</v>
      </c>
      <c r="C53" s="42"/>
      <c r="D53" s="43"/>
      <c r="E53" s="44"/>
      <c r="F53" s="120"/>
      <c r="G53" s="120"/>
      <c r="H53" s="119"/>
      <c r="I53" s="120"/>
      <c r="J53" s="116"/>
      <c r="K53" s="116"/>
      <c r="L53" s="13"/>
      <c r="M53" s="13"/>
      <c r="N53" s="13"/>
      <c r="O53" s="13"/>
      <c r="P53" s="13"/>
      <c r="Q53" s="13"/>
      <c r="R53" s="13"/>
      <c r="S53" s="13"/>
      <c r="T53" s="13"/>
    </row>
    <row r="54" spans="1:20" ht="12.75" customHeight="1">
      <c r="A54" s="191"/>
      <c r="B54" s="5" t="s">
        <v>81</v>
      </c>
      <c r="C54" s="42"/>
      <c r="D54" s="43"/>
      <c r="E54" s="44"/>
      <c r="F54" s="120"/>
      <c r="G54" s="120"/>
      <c r="H54" s="119"/>
      <c r="I54" s="120"/>
      <c r="J54" s="116"/>
      <c r="K54" s="116"/>
      <c r="L54" s="13"/>
      <c r="M54" s="13"/>
      <c r="N54" s="13"/>
      <c r="O54" s="13"/>
      <c r="P54" s="13"/>
      <c r="Q54" s="13"/>
      <c r="R54" s="13"/>
      <c r="S54" s="13"/>
      <c r="T54" s="13"/>
    </row>
    <row r="55" spans="1:20" ht="12.75" customHeight="1">
      <c r="A55" s="191"/>
      <c r="B55" s="92" t="s">
        <v>82</v>
      </c>
      <c r="C55" s="42"/>
      <c r="D55" s="43"/>
      <c r="E55" s="44"/>
      <c r="F55" s="120"/>
      <c r="G55" s="120"/>
      <c r="H55" s="119"/>
      <c r="I55" s="119"/>
      <c r="J55" s="116"/>
      <c r="K55" s="116"/>
      <c r="L55" s="13"/>
      <c r="M55" s="13"/>
      <c r="N55" s="13"/>
      <c r="O55" s="13"/>
      <c r="P55" s="13"/>
      <c r="Q55" s="13"/>
      <c r="R55" s="13"/>
      <c r="S55" s="13"/>
      <c r="T55" s="13"/>
    </row>
    <row r="56" spans="1:20" s="3" customFormat="1" ht="12.75" customHeight="1" thickBot="1">
      <c r="A56" s="191"/>
      <c r="B56" s="115" t="s">
        <v>75</v>
      </c>
      <c r="C56" s="45"/>
      <c r="D56" s="130"/>
      <c r="E56" s="46"/>
      <c r="F56" s="120"/>
      <c r="G56" s="120"/>
      <c r="H56" s="119"/>
      <c r="I56" s="120"/>
      <c r="J56" s="122"/>
      <c r="K56" s="122"/>
      <c r="L56" s="121"/>
      <c r="M56" s="121"/>
      <c r="N56" s="121"/>
      <c r="O56" s="121"/>
      <c r="P56" s="121"/>
      <c r="Q56" s="121"/>
      <c r="R56" s="121"/>
      <c r="S56" s="121"/>
      <c r="T56" s="121"/>
    </row>
    <row r="57" spans="1:20" s="3" customFormat="1" ht="12.75" customHeight="1">
      <c r="A57" s="189">
        <v>20</v>
      </c>
      <c r="B57" s="158" t="s">
        <v>11</v>
      </c>
      <c r="C57" s="153">
        <v>6700</v>
      </c>
      <c r="D57" s="153">
        <v>8200</v>
      </c>
      <c r="E57" s="154">
        <v>14900</v>
      </c>
      <c r="F57" s="123"/>
      <c r="G57" s="123"/>
      <c r="H57" s="119"/>
      <c r="I57" s="120"/>
      <c r="J57" s="122"/>
      <c r="K57" s="122"/>
      <c r="L57" s="121"/>
      <c r="M57" s="121"/>
      <c r="N57" s="121"/>
      <c r="O57" s="121"/>
      <c r="P57" s="121"/>
      <c r="Q57" s="121"/>
      <c r="R57" s="121"/>
      <c r="S57" s="121"/>
      <c r="T57" s="121"/>
    </row>
    <row r="58" spans="1:20" s="3" customFormat="1" ht="12.75" customHeight="1">
      <c r="A58" s="191"/>
      <c r="B58" s="5" t="s">
        <v>83</v>
      </c>
      <c r="C58" s="47"/>
      <c r="D58" s="47"/>
      <c r="E58" s="48"/>
      <c r="F58" s="120"/>
      <c r="G58" s="120"/>
      <c r="H58" s="119"/>
      <c r="I58" s="120"/>
      <c r="J58" s="122"/>
      <c r="K58" s="122"/>
      <c r="L58" s="121"/>
      <c r="M58" s="121"/>
      <c r="N58" s="121"/>
      <c r="O58" s="121"/>
      <c r="P58" s="121"/>
      <c r="Q58" s="121"/>
      <c r="R58" s="121"/>
      <c r="S58" s="121"/>
      <c r="T58" s="121"/>
    </row>
    <row r="59" spans="1:20" s="3" customFormat="1" ht="12.75" customHeight="1">
      <c r="A59" s="191"/>
      <c r="B59" s="5" t="s">
        <v>84</v>
      </c>
      <c r="C59" s="47"/>
      <c r="D59" s="47"/>
      <c r="E59" s="48"/>
      <c r="F59" s="120"/>
      <c r="G59" s="120"/>
      <c r="H59" s="119"/>
      <c r="I59" s="120"/>
      <c r="J59" s="122"/>
      <c r="K59" s="122"/>
      <c r="L59" s="121"/>
      <c r="M59" s="121"/>
      <c r="N59" s="121"/>
      <c r="O59" s="121"/>
      <c r="P59" s="121"/>
      <c r="Q59" s="121"/>
      <c r="R59" s="121"/>
      <c r="S59" s="121"/>
      <c r="T59" s="121"/>
    </row>
    <row r="60" spans="1:20" s="3" customFormat="1" ht="12.75" customHeight="1">
      <c r="A60" s="191"/>
      <c r="B60" s="92" t="s">
        <v>85</v>
      </c>
      <c r="C60" s="133"/>
      <c r="D60" s="133"/>
      <c r="E60" s="143"/>
      <c r="F60" s="120"/>
      <c r="G60" s="120"/>
      <c r="H60" s="119"/>
      <c r="I60" s="120"/>
      <c r="J60" s="122"/>
      <c r="K60" s="122"/>
      <c r="L60" s="121"/>
      <c r="M60" s="121"/>
      <c r="N60" s="121"/>
      <c r="O60" s="121"/>
      <c r="P60" s="121"/>
      <c r="Q60" s="121"/>
      <c r="R60" s="121"/>
      <c r="S60" s="121"/>
      <c r="T60" s="121"/>
    </row>
    <row r="61" spans="1:20" s="3" customFormat="1" ht="12.75" customHeight="1" thickBot="1">
      <c r="A61" s="190"/>
      <c r="B61" s="114" t="s">
        <v>75</v>
      </c>
      <c r="C61" s="133"/>
      <c r="D61" s="133"/>
      <c r="E61" s="143"/>
      <c r="F61" s="120"/>
      <c r="G61" s="120"/>
      <c r="H61" s="119"/>
      <c r="I61" s="120"/>
      <c r="J61" s="122"/>
      <c r="K61" s="122"/>
      <c r="L61" s="121"/>
      <c r="M61" s="121"/>
      <c r="N61" s="121"/>
      <c r="O61" s="121"/>
      <c r="P61" s="121"/>
      <c r="Q61" s="121"/>
      <c r="R61" s="121"/>
      <c r="S61" s="121"/>
      <c r="T61" s="121"/>
    </row>
    <row r="62" spans="1:20" s="3" customFormat="1" ht="12.75" customHeight="1">
      <c r="A62" s="189">
        <v>21</v>
      </c>
      <c r="B62" s="158" t="s">
        <v>86</v>
      </c>
      <c r="C62" s="156">
        <v>37800</v>
      </c>
      <c r="D62" s="156">
        <v>20600</v>
      </c>
      <c r="E62" s="157">
        <v>58400</v>
      </c>
      <c r="F62" s="120"/>
      <c r="G62" s="120"/>
      <c r="H62" s="119"/>
      <c r="I62" s="120"/>
      <c r="J62" s="122"/>
      <c r="K62" s="122"/>
      <c r="L62" s="121"/>
      <c r="M62" s="121"/>
      <c r="N62" s="121"/>
      <c r="O62" s="121"/>
      <c r="P62" s="121"/>
      <c r="Q62" s="121"/>
      <c r="R62" s="121"/>
      <c r="S62" s="121"/>
      <c r="T62" s="121"/>
    </row>
    <row r="63" spans="1:20" s="3" customFormat="1" ht="15.75" customHeight="1">
      <c r="A63" s="191"/>
      <c r="B63" s="14" t="s">
        <v>101</v>
      </c>
      <c r="C63" s="28"/>
      <c r="D63" s="28"/>
      <c r="E63" s="29"/>
      <c r="F63" s="120"/>
      <c r="G63" s="120"/>
      <c r="H63" s="119"/>
      <c r="I63" s="120"/>
      <c r="J63" s="122"/>
      <c r="K63" s="122"/>
      <c r="L63" s="121"/>
      <c r="M63" s="121"/>
      <c r="N63" s="121"/>
      <c r="O63" s="121"/>
      <c r="P63" s="121"/>
      <c r="Q63" s="121"/>
      <c r="R63" s="121"/>
      <c r="S63" s="121"/>
      <c r="T63" s="121"/>
    </row>
    <row r="64" spans="1:20" s="3" customFormat="1" ht="12.75" customHeight="1">
      <c r="A64" s="191"/>
      <c r="B64" s="19" t="s">
        <v>87</v>
      </c>
      <c r="C64" s="28"/>
      <c r="D64" s="28"/>
      <c r="E64" s="29"/>
      <c r="F64" s="120"/>
      <c r="G64" s="120"/>
      <c r="H64" s="119"/>
      <c r="I64" s="120"/>
      <c r="J64" s="122"/>
      <c r="K64" s="122"/>
      <c r="L64" s="121"/>
      <c r="M64" s="121"/>
      <c r="N64" s="121"/>
      <c r="O64" s="121"/>
      <c r="P64" s="121"/>
      <c r="Q64" s="121"/>
      <c r="R64" s="121"/>
      <c r="S64" s="121"/>
      <c r="T64" s="121"/>
    </row>
    <row r="65" spans="1:20" s="3" customFormat="1" ht="12.75" customHeight="1" thickBot="1">
      <c r="A65" s="190"/>
      <c r="B65" s="110" t="s">
        <v>102</v>
      </c>
      <c r="C65" s="23"/>
      <c r="D65" s="23"/>
      <c r="E65" s="25"/>
      <c r="F65" s="120"/>
      <c r="G65" s="120"/>
      <c r="H65" s="119"/>
      <c r="I65" s="120"/>
      <c r="J65" s="122"/>
      <c r="K65" s="122"/>
      <c r="L65" s="121"/>
      <c r="M65" s="121"/>
      <c r="N65" s="121"/>
      <c r="O65" s="121"/>
      <c r="P65" s="121"/>
      <c r="Q65" s="121"/>
      <c r="R65" s="121"/>
      <c r="S65" s="121"/>
      <c r="T65" s="121"/>
    </row>
    <row r="66" spans="1:20" s="3" customFormat="1" ht="12.75" customHeight="1">
      <c r="A66" s="189">
        <v>22</v>
      </c>
      <c r="B66" s="158" t="s">
        <v>88</v>
      </c>
      <c r="C66" s="159">
        <v>74200</v>
      </c>
      <c r="D66" s="159">
        <v>42000</v>
      </c>
      <c r="E66" s="160">
        <v>112200</v>
      </c>
      <c r="F66" s="120"/>
      <c r="G66" s="120"/>
      <c r="H66" s="119"/>
      <c r="I66" s="120"/>
      <c r="J66" s="122"/>
      <c r="K66" s="122"/>
      <c r="L66" s="121"/>
      <c r="M66" s="121"/>
      <c r="N66" s="121"/>
      <c r="O66" s="121"/>
      <c r="P66" s="121"/>
      <c r="Q66" s="121"/>
      <c r="R66" s="121"/>
      <c r="S66" s="121"/>
      <c r="T66" s="121"/>
    </row>
    <row r="67" spans="1:20" s="3" customFormat="1" ht="25.5" customHeight="1" thickBot="1">
      <c r="A67" s="191"/>
      <c r="B67" s="5" t="s">
        <v>130</v>
      </c>
      <c r="C67" s="30"/>
      <c r="D67" s="30"/>
      <c r="E67" s="31"/>
      <c r="F67" s="120"/>
      <c r="G67" s="120"/>
      <c r="H67" s="119"/>
      <c r="I67" s="120"/>
      <c r="J67" s="122"/>
      <c r="K67" s="122"/>
      <c r="L67" s="121"/>
      <c r="M67" s="121"/>
      <c r="N67" s="121"/>
      <c r="O67" s="121"/>
      <c r="P67" s="121"/>
      <c r="Q67" s="121"/>
      <c r="R67" s="121"/>
      <c r="S67" s="121"/>
      <c r="T67" s="121"/>
    </row>
    <row r="68" spans="1:20" s="3" customFormat="1" ht="12.75" customHeight="1">
      <c r="A68" s="191"/>
      <c r="B68" s="152" t="s">
        <v>89</v>
      </c>
      <c r="C68" s="156">
        <f>C69+C70+C71+C72+C73</f>
        <v>9497</v>
      </c>
      <c r="D68" s="156">
        <v>15500</v>
      </c>
      <c r="E68" s="157">
        <f>C68+D68</f>
        <v>24997</v>
      </c>
      <c r="F68" s="120"/>
      <c r="G68" s="120"/>
      <c r="H68" s="119"/>
      <c r="I68" s="120"/>
      <c r="J68" s="122"/>
      <c r="K68" s="122"/>
      <c r="L68" s="121"/>
      <c r="M68" s="121"/>
      <c r="N68" s="121"/>
      <c r="O68" s="121"/>
      <c r="P68" s="121"/>
      <c r="Q68" s="121"/>
      <c r="R68" s="121"/>
      <c r="S68" s="121"/>
      <c r="T68" s="121"/>
    </row>
    <row r="69" spans="1:20" s="3" customFormat="1" ht="12.75" customHeight="1">
      <c r="A69" s="191"/>
      <c r="B69" s="5" t="s">
        <v>90</v>
      </c>
      <c r="C69" s="40">
        <v>720</v>
      </c>
      <c r="D69" s="40"/>
      <c r="E69" s="41"/>
      <c r="F69" s="120"/>
      <c r="G69" s="120"/>
      <c r="H69" s="119"/>
      <c r="I69" s="120"/>
      <c r="J69" s="122"/>
      <c r="K69" s="122"/>
      <c r="L69" s="121"/>
      <c r="M69" s="121"/>
      <c r="N69" s="121"/>
      <c r="O69" s="121"/>
      <c r="P69" s="121"/>
      <c r="Q69" s="121"/>
      <c r="R69" s="121"/>
      <c r="S69" s="121"/>
      <c r="T69" s="121"/>
    </row>
    <row r="70" spans="1:20" s="3" customFormat="1" ht="12.75" customHeight="1">
      <c r="A70" s="191"/>
      <c r="B70" s="5" t="s">
        <v>91</v>
      </c>
      <c r="C70" s="40">
        <v>1050</v>
      </c>
      <c r="D70" s="40"/>
      <c r="E70" s="41"/>
      <c r="F70" s="120"/>
      <c r="G70" s="120"/>
      <c r="H70" s="119"/>
      <c r="I70" s="120"/>
      <c r="J70" s="122"/>
      <c r="K70" s="122"/>
      <c r="L70" s="121"/>
      <c r="M70" s="121"/>
      <c r="N70" s="121"/>
      <c r="O70" s="121"/>
      <c r="P70" s="121"/>
      <c r="Q70" s="121"/>
      <c r="R70" s="121"/>
      <c r="S70" s="121"/>
      <c r="T70" s="121"/>
    </row>
    <row r="71" spans="1:20" s="3" customFormat="1" ht="12.75" customHeight="1">
      <c r="A71" s="191"/>
      <c r="B71" s="5" t="s">
        <v>92</v>
      </c>
      <c r="C71" s="40">
        <v>1200</v>
      </c>
      <c r="D71" s="40"/>
      <c r="E71" s="41"/>
      <c r="F71" s="120"/>
      <c r="G71" s="120"/>
      <c r="H71" s="119"/>
      <c r="I71" s="120"/>
      <c r="J71" s="122"/>
      <c r="K71" s="122"/>
      <c r="L71" s="121"/>
      <c r="M71" s="121"/>
      <c r="N71" s="121"/>
      <c r="O71" s="121"/>
      <c r="P71" s="121"/>
      <c r="Q71" s="121"/>
      <c r="R71" s="121"/>
      <c r="S71" s="121"/>
      <c r="T71" s="121"/>
    </row>
    <row r="72" spans="1:20" s="3" customFormat="1" ht="12.75" customHeight="1">
      <c r="A72" s="191"/>
      <c r="B72" s="5" t="s">
        <v>17</v>
      </c>
      <c r="C72" s="40">
        <v>2736</v>
      </c>
      <c r="D72" s="40"/>
      <c r="E72" s="41"/>
      <c r="F72" s="120"/>
      <c r="G72" s="120"/>
      <c r="H72" s="119"/>
      <c r="I72" s="120"/>
      <c r="J72" s="122"/>
      <c r="K72" s="122"/>
      <c r="L72" s="121"/>
      <c r="M72" s="121"/>
      <c r="N72" s="121"/>
      <c r="O72" s="121"/>
      <c r="P72" s="121"/>
      <c r="Q72" s="121"/>
      <c r="R72" s="121"/>
      <c r="S72" s="121"/>
      <c r="T72" s="121"/>
    </row>
    <row r="73" spans="1:20" s="3" customFormat="1" ht="12.75" customHeight="1" thickBot="1">
      <c r="A73" s="190"/>
      <c r="B73" s="150" t="s">
        <v>18</v>
      </c>
      <c r="C73" s="108">
        <v>3791</v>
      </c>
      <c r="D73" s="108"/>
      <c r="E73" s="109"/>
      <c r="F73" s="120"/>
      <c r="G73" s="120"/>
      <c r="H73" s="119"/>
      <c r="I73" s="120"/>
      <c r="J73" s="122"/>
      <c r="K73" s="122"/>
      <c r="L73" s="121"/>
      <c r="M73" s="121"/>
      <c r="N73" s="121"/>
      <c r="O73" s="121"/>
      <c r="P73" s="121"/>
      <c r="Q73" s="121"/>
      <c r="R73" s="121"/>
      <c r="S73" s="121"/>
      <c r="T73" s="121"/>
    </row>
    <row r="74" spans="1:20" s="3" customFormat="1" ht="12.75" customHeight="1">
      <c r="A74" s="189">
        <v>23</v>
      </c>
      <c r="B74" s="152" t="s">
        <v>93</v>
      </c>
      <c r="C74" s="161">
        <v>48000</v>
      </c>
      <c r="D74" s="161">
        <v>20000</v>
      </c>
      <c r="E74" s="162">
        <v>68000</v>
      </c>
      <c r="F74" s="125"/>
      <c r="G74" s="125"/>
      <c r="H74" s="129"/>
      <c r="I74" s="129"/>
      <c r="J74" s="122"/>
      <c r="K74" s="122"/>
      <c r="L74" s="121"/>
      <c r="M74" s="121"/>
      <c r="N74" s="121"/>
      <c r="O74" s="121"/>
      <c r="P74" s="121"/>
      <c r="Q74" s="121"/>
      <c r="R74" s="121"/>
      <c r="S74" s="121"/>
      <c r="T74" s="121"/>
    </row>
    <row r="75" spans="1:20" s="3" customFormat="1" ht="14.25" customHeight="1" thickBot="1">
      <c r="A75" s="190"/>
      <c r="B75" s="8" t="s">
        <v>131</v>
      </c>
      <c r="C75" s="51"/>
      <c r="D75" s="135"/>
      <c r="E75" s="180"/>
      <c r="F75" s="126"/>
      <c r="G75" s="126"/>
      <c r="H75" s="129"/>
      <c r="I75" s="129"/>
      <c r="J75" s="122"/>
      <c r="K75" s="122"/>
      <c r="L75" s="121"/>
      <c r="M75" s="121"/>
      <c r="N75" s="121"/>
      <c r="O75" s="121"/>
      <c r="P75" s="121"/>
      <c r="Q75" s="121"/>
      <c r="R75" s="121"/>
      <c r="S75" s="121"/>
      <c r="T75" s="121"/>
    </row>
    <row r="76" spans="1:20" s="3" customFormat="1" ht="12" customHeight="1" thickBot="1">
      <c r="A76" s="169"/>
      <c r="B76" s="181" t="s">
        <v>136</v>
      </c>
      <c r="C76" s="182"/>
      <c r="D76" s="183"/>
      <c r="E76" s="184"/>
      <c r="F76" s="126"/>
      <c r="G76" s="126"/>
      <c r="H76" s="129"/>
      <c r="I76" s="129"/>
      <c r="J76" s="122"/>
      <c r="K76" s="122"/>
      <c r="L76" s="121"/>
      <c r="M76" s="121"/>
      <c r="N76" s="121"/>
      <c r="O76" s="121"/>
      <c r="P76" s="121"/>
      <c r="Q76" s="121"/>
      <c r="R76" s="121"/>
      <c r="S76" s="121"/>
      <c r="T76" s="121"/>
    </row>
    <row r="77" spans="1:11" s="13" customFormat="1" ht="12.75" customHeight="1">
      <c r="A77" s="189">
        <v>24</v>
      </c>
      <c r="B77" s="163" t="s">
        <v>94</v>
      </c>
      <c r="C77" s="178">
        <v>22700</v>
      </c>
      <c r="D77" s="178">
        <v>23800</v>
      </c>
      <c r="E77" s="179">
        <f>C77+D77</f>
        <v>46500</v>
      </c>
      <c r="F77" s="116"/>
      <c r="G77" s="116"/>
      <c r="H77" s="118"/>
      <c r="I77" s="116"/>
      <c r="J77" s="116"/>
      <c r="K77" s="116"/>
    </row>
    <row r="78" spans="1:11" s="13" customFormat="1" ht="12.75" customHeight="1">
      <c r="A78" s="191"/>
      <c r="B78" s="19" t="s">
        <v>30</v>
      </c>
      <c r="C78" s="131"/>
      <c r="D78" s="131"/>
      <c r="E78" s="140"/>
      <c r="F78" s="192"/>
      <c r="G78" s="192"/>
      <c r="H78" s="119"/>
      <c r="I78" s="120"/>
      <c r="J78" s="116"/>
      <c r="K78" s="116"/>
    </row>
    <row r="79" spans="1:11" s="13" customFormat="1" ht="12.75" customHeight="1">
      <c r="A79" s="191"/>
      <c r="B79" s="14" t="s">
        <v>98</v>
      </c>
      <c r="C79" s="131"/>
      <c r="D79" s="131"/>
      <c r="E79" s="140"/>
      <c r="F79" s="119"/>
      <c r="G79" s="120"/>
      <c r="H79" s="119"/>
      <c r="I79" s="120"/>
      <c r="J79" s="116"/>
      <c r="K79" s="116"/>
    </row>
    <row r="80" spans="1:11" s="13" customFormat="1" ht="12.75" customHeight="1" thickBot="1">
      <c r="A80" s="191"/>
      <c r="B80" s="19" t="s">
        <v>99</v>
      </c>
      <c r="C80" s="132"/>
      <c r="D80" s="132"/>
      <c r="E80" s="141"/>
      <c r="F80" s="120"/>
      <c r="G80" s="120"/>
      <c r="H80" s="119"/>
      <c r="I80" s="120"/>
      <c r="J80" s="116"/>
      <c r="K80" s="116"/>
    </row>
    <row r="81" spans="1:11" s="13" customFormat="1" ht="12.75" customHeight="1">
      <c r="A81" s="193">
        <v>27</v>
      </c>
      <c r="B81" s="166" t="s">
        <v>95</v>
      </c>
      <c r="C81" s="156">
        <v>8000</v>
      </c>
      <c r="D81" s="156">
        <v>6000</v>
      </c>
      <c r="E81" s="157">
        <v>14000</v>
      </c>
      <c r="F81" s="119"/>
      <c r="G81" s="119"/>
      <c r="H81" s="119"/>
      <c r="I81" s="120"/>
      <c r="J81" s="116"/>
      <c r="K81" s="116"/>
    </row>
    <row r="82" spans="1:11" s="13" customFormat="1" ht="13.5" thickBot="1">
      <c r="A82" s="194"/>
      <c r="B82" s="127" t="s">
        <v>96</v>
      </c>
      <c r="C82" s="23"/>
      <c r="D82" s="23"/>
      <c r="E82" s="25"/>
      <c r="F82" s="119"/>
      <c r="G82" s="119"/>
      <c r="H82" s="119"/>
      <c r="I82" s="120"/>
      <c r="J82" s="116"/>
      <c r="K82" s="116"/>
    </row>
    <row r="83" spans="1:11" s="13" customFormat="1" ht="12.75" customHeight="1" thickBot="1">
      <c r="A83" s="170"/>
      <c r="B83" s="209" t="s">
        <v>129</v>
      </c>
      <c r="C83" s="210"/>
      <c r="D83" s="210"/>
      <c r="E83" s="211">
        <f>E81+E36+E77+E74+E68+E66+E62++E57+E52+E48+E46+E38</f>
        <v>785067</v>
      </c>
      <c r="F83" s="119"/>
      <c r="G83" s="119"/>
      <c r="H83" s="119"/>
      <c r="I83" s="120"/>
      <c r="J83" s="116"/>
      <c r="K83" s="116"/>
    </row>
    <row r="84" spans="1:20" ht="12.75">
      <c r="A84" s="193">
        <v>30</v>
      </c>
      <c r="B84" s="17" t="s">
        <v>31</v>
      </c>
      <c r="C84" s="34"/>
      <c r="D84" s="49"/>
      <c r="E84" s="35">
        <v>50000</v>
      </c>
      <c r="F84" s="116"/>
      <c r="G84" s="116"/>
      <c r="H84" s="118"/>
      <c r="I84" s="116"/>
      <c r="J84" s="116"/>
      <c r="K84" s="116"/>
      <c r="L84" s="13"/>
      <c r="M84" s="13"/>
      <c r="N84" s="13"/>
      <c r="O84" s="13"/>
      <c r="P84" s="13"/>
      <c r="Q84" s="13"/>
      <c r="R84" s="13"/>
      <c r="S84" s="13"/>
      <c r="T84" s="13"/>
    </row>
    <row r="85" spans="1:20" ht="13.5" thickBot="1">
      <c r="A85" s="194"/>
      <c r="B85" s="128"/>
      <c r="C85" s="23"/>
      <c r="D85" s="24"/>
      <c r="E85" s="25"/>
      <c r="F85" s="116"/>
      <c r="G85" s="116"/>
      <c r="H85" s="118"/>
      <c r="I85" s="116"/>
      <c r="J85" s="116"/>
      <c r="K85" s="116"/>
      <c r="L85" s="13"/>
      <c r="M85" s="13"/>
      <c r="N85" s="13"/>
      <c r="O85" s="13"/>
      <c r="P85" s="13"/>
      <c r="Q85" s="13"/>
      <c r="R85" s="13"/>
      <c r="S85" s="13"/>
      <c r="T85" s="13"/>
    </row>
    <row r="86" spans="1:20" ht="12.75">
      <c r="A86" s="193">
        <v>31</v>
      </c>
      <c r="B86" s="124" t="s">
        <v>15</v>
      </c>
      <c r="C86" s="40"/>
      <c r="D86" s="136"/>
      <c r="E86" s="41"/>
      <c r="F86" s="116"/>
      <c r="G86" s="116"/>
      <c r="H86" s="118"/>
      <c r="I86" s="116"/>
      <c r="J86" s="116"/>
      <c r="K86" s="116"/>
      <c r="L86" s="13"/>
      <c r="M86" s="13"/>
      <c r="N86" s="13"/>
      <c r="O86" s="13"/>
      <c r="P86" s="13"/>
      <c r="Q86" s="13"/>
      <c r="R86" s="13"/>
      <c r="S86" s="13"/>
      <c r="T86" s="13"/>
    </row>
    <row r="87" spans="1:20" ht="12.75">
      <c r="A87" s="194"/>
      <c r="B87" s="7" t="s">
        <v>12</v>
      </c>
      <c r="C87" s="51"/>
      <c r="D87" s="52"/>
      <c r="E87" s="145">
        <v>10000</v>
      </c>
      <c r="F87" s="116"/>
      <c r="G87" s="116"/>
      <c r="H87" s="118"/>
      <c r="I87" s="116"/>
      <c r="J87" s="116"/>
      <c r="K87" s="116"/>
      <c r="L87" s="13"/>
      <c r="M87" s="13"/>
      <c r="N87" s="13"/>
      <c r="O87" s="13"/>
      <c r="P87" s="13"/>
      <c r="Q87" s="13"/>
      <c r="R87" s="13"/>
      <c r="S87" s="13"/>
      <c r="T87" s="13"/>
    </row>
    <row r="88" spans="1:20" ht="12.75">
      <c r="A88" s="194"/>
      <c r="B88" s="10" t="s">
        <v>97</v>
      </c>
      <c r="C88" s="139"/>
      <c r="D88" s="50"/>
      <c r="E88" s="146">
        <v>15000</v>
      </c>
      <c r="F88" s="116"/>
      <c r="G88" s="116"/>
      <c r="H88" s="118"/>
      <c r="I88" s="116"/>
      <c r="J88" s="116"/>
      <c r="K88" s="116"/>
      <c r="L88" s="13"/>
      <c r="M88" s="13"/>
      <c r="N88" s="13"/>
      <c r="O88" s="13"/>
      <c r="P88" s="13"/>
      <c r="Q88" s="13"/>
      <c r="R88" s="13"/>
      <c r="S88" s="13"/>
      <c r="T88" s="13"/>
    </row>
    <row r="89" spans="1:20" ht="13.5" thickBot="1">
      <c r="A89" s="195"/>
      <c r="B89" s="8" t="s">
        <v>13</v>
      </c>
      <c r="C89" s="39"/>
      <c r="D89" s="137"/>
      <c r="E89" s="147">
        <v>80000</v>
      </c>
      <c r="F89" s="116"/>
      <c r="G89" s="116"/>
      <c r="H89" s="118"/>
      <c r="I89" s="116"/>
      <c r="J89" s="116"/>
      <c r="K89" s="116"/>
      <c r="L89" s="13"/>
      <c r="M89" s="13"/>
      <c r="N89" s="13"/>
      <c r="O89" s="13"/>
      <c r="P89" s="13"/>
      <c r="Q89" s="13"/>
      <c r="R89" s="13"/>
      <c r="S89" s="13"/>
      <c r="T89" s="13"/>
    </row>
    <row r="90" ht="12" thickBot="1"/>
    <row r="91" spans="1:5" ht="29.25" customHeight="1" thickBot="1">
      <c r="A91" s="93"/>
      <c r="B91" s="199" t="s">
        <v>67</v>
      </c>
      <c r="C91" s="200"/>
      <c r="D91" s="200"/>
      <c r="E91" s="90">
        <f>E35+E84+E87+E88+E89</f>
        <v>914840</v>
      </c>
    </row>
    <row r="92" spans="1:5" ht="31.5" customHeight="1" thickBot="1">
      <c r="A92" s="73"/>
      <c r="B92" s="201" t="s">
        <v>61</v>
      </c>
      <c r="C92" s="202"/>
      <c r="D92" s="202"/>
      <c r="E92" s="60">
        <f>E83+E91</f>
        <v>1699907</v>
      </c>
    </row>
    <row r="93" spans="1:5" ht="31.5" customHeight="1">
      <c r="A93" s="71"/>
      <c r="B93" s="62"/>
      <c r="C93" s="138"/>
      <c r="D93" s="138"/>
      <c r="E93" s="106"/>
    </row>
    <row r="94" spans="1:5" ht="26.25" customHeight="1" thickBot="1">
      <c r="A94" s="71"/>
      <c r="B94" s="62"/>
      <c r="C94" s="105"/>
      <c r="D94" s="105"/>
      <c r="E94" s="105"/>
    </row>
    <row r="95" spans="2:5" ht="42.75" thickBot="1">
      <c r="B95" s="68" t="s">
        <v>33</v>
      </c>
      <c r="C95" s="105"/>
      <c r="D95" s="105"/>
      <c r="E95" s="105"/>
    </row>
    <row r="96" spans="1:5" ht="12.75" customHeight="1">
      <c r="A96" s="111"/>
      <c r="B96" s="64" t="s">
        <v>28</v>
      </c>
      <c r="C96" s="79"/>
      <c r="D96" s="79"/>
      <c r="E96" s="80" t="s">
        <v>29</v>
      </c>
    </row>
    <row r="97" spans="1:5" ht="12.75" customHeight="1">
      <c r="A97" s="113"/>
      <c r="B97" s="11"/>
      <c r="C97" s="54"/>
      <c r="D97" s="54"/>
      <c r="E97" s="77"/>
    </row>
    <row r="98" spans="1:5" ht="12.75" customHeight="1">
      <c r="A98" s="113"/>
      <c r="B98" s="81" t="s">
        <v>25</v>
      </c>
      <c r="C98" s="82"/>
      <c r="D98" s="82"/>
      <c r="E98" s="83" t="s">
        <v>29</v>
      </c>
    </row>
    <row r="99" spans="1:5" ht="12.75" customHeight="1">
      <c r="A99" s="113"/>
      <c r="B99" s="76"/>
      <c r="C99" s="55"/>
      <c r="D99" s="55"/>
      <c r="E99" s="78"/>
    </row>
    <row r="100" spans="1:5" ht="12.75" customHeight="1">
      <c r="A100" s="113"/>
      <c r="B100" s="81" t="s">
        <v>69</v>
      </c>
      <c r="C100" s="82"/>
      <c r="D100" s="82"/>
      <c r="E100" s="83" t="s">
        <v>29</v>
      </c>
    </row>
    <row r="101" spans="1:5" ht="12.75" customHeight="1">
      <c r="A101" s="113"/>
      <c r="B101" s="10" t="s">
        <v>70</v>
      </c>
      <c r="C101" s="55"/>
      <c r="D101" s="55"/>
      <c r="E101" s="78"/>
    </row>
    <row r="102" spans="1:5" ht="12.75" customHeight="1">
      <c r="A102" s="113"/>
      <c r="B102" s="81" t="s">
        <v>71</v>
      </c>
      <c r="C102" s="82"/>
      <c r="D102" s="82"/>
      <c r="E102" s="83" t="s">
        <v>29</v>
      </c>
    </row>
    <row r="103" spans="1:5" ht="12.75" customHeight="1">
      <c r="A103" s="113"/>
      <c r="B103" s="10" t="s">
        <v>72</v>
      </c>
      <c r="C103" s="55"/>
      <c r="D103" s="55"/>
      <c r="E103" s="78"/>
    </row>
    <row r="104" spans="1:5" ht="13.5" thickBot="1">
      <c r="A104" s="112"/>
      <c r="B104" s="84" t="s">
        <v>6</v>
      </c>
      <c r="C104" s="85"/>
      <c r="D104" s="86"/>
      <c r="E104" s="87" t="s">
        <v>29</v>
      </c>
    </row>
    <row r="105" spans="1:5" ht="29.25" customHeight="1" thickBot="1">
      <c r="A105" s="74"/>
      <c r="B105" s="20"/>
      <c r="C105" s="56"/>
      <c r="D105" s="57"/>
      <c r="E105" s="75"/>
    </row>
    <row r="106" spans="1:5" ht="39.75" customHeight="1" thickBot="1">
      <c r="A106" s="74"/>
      <c r="B106" s="63" t="s">
        <v>59</v>
      </c>
      <c r="C106" s="56"/>
      <c r="D106" s="56"/>
      <c r="E106" s="58"/>
    </row>
    <row r="107" spans="1:5" ht="14.25" customHeight="1">
      <c r="A107" s="189"/>
      <c r="B107" s="64" t="s">
        <v>103</v>
      </c>
      <c r="C107" s="26"/>
      <c r="D107" s="65"/>
      <c r="E107" s="27">
        <v>142000</v>
      </c>
    </row>
    <row r="108" spans="1:5" ht="12.75" customHeight="1" thickBot="1">
      <c r="A108" s="190"/>
      <c r="B108" s="15" t="s">
        <v>111</v>
      </c>
      <c r="C108" s="23"/>
      <c r="D108" s="24"/>
      <c r="E108" s="25"/>
    </row>
    <row r="109" spans="1:5" ht="14.25" customHeight="1">
      <c r="A109" s="189"/>
      <c r="B109" s="64" t="s">
        <v>104</v>
      </c>
      <c r="C109" s="26"/>
      <c r="D109" s="65"/>
      <c r="E109" s="27">
        <v>37000</v>
      </c>
    </row>
    <row r="110" spans="1:5" ht="12.75" customHeight="1" thickBot="1">
      <c r="A110" s="190"/>
      <c r="B110" s="15" t="s">
        <v>105</v>
      </c>
      <c r="C110" s="23"/>
      <c r="D110" s="24"/>
      <c r="E110" s="25"/>
    </row>
    <row r="111" spans="1:5" ht="14.25" customHeight="1">
      <c r="A111" s="189"/>
      <c r="B111" s="64" t="s">
        <v>106</v>
      </c>
      <c r="C111" s="26"/>
      <c r="D111" s="65"/>
      <c r="E111" s="27">
        <v>63000</v>
      </c>
    </row>
    <row r="112" spans="1:5" ht="12.75" customHeight="1" thickBot="1">
      <c r="A112" s="190"/>
      <c r="B112" s="15" t="s">
        <v>107</v>
      </c>
      <c r="C112" s="23"/>
      <c r="D112" s="24"/>
      <c r="E112" s="25"/>
    </row>
    <row r="113" spans="1:5" ht="14.25" customHeight="1">
      <c r="A113" s="189"/>
      <c r="B113" s="64" t="s">
        <v>65</v>
      </c>
      <c r="C113" s="26"/>
      <c r="D113" s="65"/>
      <c r="E113" s="27">
        <v>70600</v>
      </c>
    </row>
    <row r="114" spans="1:5" ht="12.75" customHeight="1" thickBot="1">
      <c r="A114" s="190"/>
      <c r="B114" s="15" t="s">
        <v>66</v>
      </c>
      <c r="C114" s="23"/>
      <c r="D114" s="24"/>
      <c r="E114" s="25"/>
    </row>
    <row r="115" spans="1:5" ht="14.25" customHeight="1">
      <c r="A115" s="189"/>
      <c r="B115" s="64" t="s">
        <v>108</v>
      </c>
      <c r="C115" s="26"/>
      <c r="D115" s="65"/>
      <c r="E115" s="27">
        <v>160000</v>
      </c>
    </row>
    <row r="116" spans="1:5" ht="12.75" customHeight="1" thickBot="1">
      <c r="A116" s="190"/>
      <c r="B116" s="15" t="s">
        <v>109</v>
      </c>
      <c r="C116" s="23"/>
      <c r="D116" s="24"/>
      <c r="E116" s="25"/>
    </row>
    <row r="117" spans="1:5" ht="14.25" customHeight="1">
      <c r="A117" s="189"/>
      <c r="B117" s="99" t="s">
        <v>57</v>
      </c>
      <c r="C117" s="26"/>
      <c r="D117" s="65"/>
      <c r="E117" s="91">
        <v>89845</v>
      </c>
    </row>
    <row r="118" spans="1:5" ht="12.75" customHeight="1" thickBot="1">
      <c r="A118" s="190"/>
      <c r="B118" s="14" t="s">
        <v>43</v>
      </c>
      <c r="C118" s="23"/>
      <c r="D118" s="24"/>
      <c r="E118" s="25"/>
    </row>
    <row r="119" spans="1:5" ht="30" customHeight="1" thickBot="1">
      <c r="A119" s="6"/>
      <c r="B119" s="72"/>
      <c r="C119" s="69"/>
      <c r="D119" s="70"/>
      <c r="E119" s="70"/>
    </row>
    <row r="120" spans="1:5" ht="21" customHeight="1" thickBot="1">
      <c r="A120" s="167"/>
      <c r="B120" s="68" t="s">
        <v>60</v>
      </c>
      <c r="C120" s="100" t="s">
        <v>62</v>
      </c>
      <c r="D120" s="100" t="s">
        <v>63</v>
      </c>
      <c r="E120" s="100" t="s">
        <v>64</v>
      </c>
    </row>
    <row r="121" spans="1:5" ht="12.75">
      <c r="A121" s="189">
        <v>32</v>
      </c>
      <c r="B121" s="64" t="s">
        <v>16</v>
      </c>
      <c r="C121" s="101"/>
      <c r="D121" s="101"/>
      <c r="E121" s="27">
        <v>17000</v>
      </c>
    </row>
    <row r="122" spans="1:5" ht="13.5" thickBot="1">
      <c r="A122" s="190"/>
      <c r="B122" s="15" t="s">
        <v>112</v>
      </c>
      <c r="C122" s="94"/>
      <c r="D122" s="94"/>
      <c r="E122" s="29"/>
    </row>
    <row r="123" spans="1:5" ht="12.75">
      <c r="A123" s="189">
        <v>33</v>
      </c>
      <c r="B123" s="95" t="s">
        <v>36</v>
      </c>
      <c r="C123" s="102">
        <v>34000</v>
      </c>
      <c r="D123" s="102">
        <v>47600</v>
      </c>
      <c r="E123" s="91">
        <v>81685</v>
      </c>
    </row>
    <row r="124" spans="1:5" ht="12.75">
      <c r="A124" s="191"/>
      <c r="B124" s="15" t="s">
        <v>34</v>
      </c>
      <c r="C124" s="94"/>
      <c r="D124" s="94"/>
      <c r="E124" s="29"/>
    </row>
    <row r="125" spans="1:5" ht="12.75">
      <c r="A125" s="191"/>
      <c r="B125" s="15" t="s">
        <v>35</v>
      </c>
      <c r="C125" s="94"/>
      <c r="D125" s="94"/>
      <c r="E125" s="29"/>
    </row>
    <row r="126" spans="1:5" ht="12.75">
      <c r="A126" s="191"/>
      <c r="B126" s="15" t="s">
        <v>37</v>
      </c>
      <c r="C126" s="94"/>
      <c r="D126" s="94"/>
      <c r="E126" s="29"/>
    </row>
    <row r="127" spans="1:5" ht="12.75">
      <c r="A127" s="191"/>
      <c r="B127" s="15" t="s">
        <v>38</v>
      </c>
      <c r="C127" s="94"/>
      <c r="D127" s="94"/>
      <c r="E127" s="29"/>
    </row>
    <row r="128" spans="1:5" ht="12.75">
      <c r="A128" s="191"/>
      <c r="B128" s="15" t="s">
        <v>5</v>
      </c>
      <c r="C128" s="94"/>
      <c r="D128" s="94"/>
      <c r="E128" s="29"/>
    </row>
    <row r="129" spans="1:5" ht="13.5" thickBot="1">
      <c r="A129" s="190"/>
      <c r="B129" s="15" t="s">
        <v>14</v>
      </c>
      <c r="C129" s="94"/>
      <c r="D129" s="94"/>
      <c r="E129" s="29"/>
    </row>
    <row r="130" spans="1:5" ht="12.75">
      <c r="A130" s="189">
        <v>34</v>
      </c>
      <c r="B130" s="96" t="s">
        <v>39</v>
      </c>
      <c r="C130" s="102">
        <v>21250</v>
      </c>
      <c r="D130" s="102">
        <v>25500</v>
      </c>
      <c r="E130" s="91">
        <v>47005</v>
      </c>
    </row>
    <row r="131" spans="1:5" ht="12.75">
      <c r="A131" s="191"/>
      <c r="B131" s="5" t="s">
        <v>20</v>
      </c>
      <c r="C131" s="94"/>
      <c r="D131" s="94"/>
      <c r="E131" s="29"/>
    </row>
    <row r="132" spans="1:5" ht="12.75">
      <c r="A132" s="191"/>
      <c r="B132" s="5" t="s">
        <v>40</v>
      </c>
      <c r="C132" s="94"/>
      <c r="D132" s="94"/>
      <c r="E132" s="29"/>
    </row>
    <row r="133" spans="1:5" ht="12.75">
      <c r="A133" s="191"/>
      <c r="B133" s="5" t="s">
        <v>41</v>
      </c>
      <c r="C133" s="94"/>
      <c r="D133" s="94"/>
      <c r="E133" s="29"/>
    </row>
    <row r="134" spans="1:5" ht="13.5" thickBot="1">
      <c r="A134" s="190"/>
      <c r="B134" s="5" t="s">
        <v>14</v>
      </c>
      <c r="C134" s="94"/>
      <c r="D134" s="94"/>
      <c r="E134" s="29"/>
    </row>
    <row r="135" spans="1:5" ht="12.75">
      <c r="A135" s="189">
        <v>35</v>
      </c>
      <c r="B135" s="97" t="s">
        <v>47</v>
      </c>
      <c r="C135" s="102">
        <v>12750</v>
      </c>
      <c r="D135" s="102">
        <v>21250</v>
      </c>
      <c r="E135" s="91">
        <v>34000</v>
      </c>
    </row>
    <row r="136" spans="1:5" ht="12.75">
      <c r="A136" s="191"/>
      <c r="B136" s="5" t="s">
        <v>7</v>
      </c>
      <c r="C136" s="94"/>
      <c r="D136" s="94"/>
      <c r="E136" s="29"/>
    </row>
    <row r="137" spans="1:5" ht="12.75">
      <c r="A137" s="191"/>
      <c r="B137" s="14" t="s">
        <v>32</v>
      </c>
      <c r="C137" s="94"/>
      <c r="D137" s="94"/>
      <c r="E137" s="29"/>
    </row>
    <row r="138" spans="1:5" ht="13.5" thickBot="1">
      <c r="A138" s="190"/>
      <c r="B138" s="14" t="s">
        <v>14</v>
      </c>
      <c r="C138" s="94"/>
      <c r="D138" s="94"/>
      <c r="E138" s="29"/>
    </row>
    <row r="139" spans="1:5" ht="12.75">
      <c r="A139" s="189">
        <v>36</v>
      </c>
      <c r="B139" s="97" t="s">
        <v>48</v>
      </c>
      <c r="C139" s="102">
        <v>17000</v>
      </c>
      <c r="D139" s="102">
        <v>17000</v>
      </c>
      <c r="E139" s="91">
        <v>34000</v>
      </c>
    </row>
    <row r="140" spans="1:5" ht="12.75">
      <c r="A140" s="191"/>
      <c r="B140" s="15" t="s">
        <v>21</v>
      </c>
      <c r="C140" s="94"/>
      <c r="D140" s="94"/>
      <c r="E140" s="29"/>
    </row>
    <row r="141" spans="1:5" ht="12.75">
      <c r="A141" s="191"/>
      <c r="B141" s="7" t="s">
        <v>23</v>
      </c>
      <c r="C141" s="94"/>
      <c r="D141" s="94"/>
      <c r="E141" s="29"/>
    </row>
    <row r="142" spans="1:5" ht="12.75">
      <c r="A142" s="191"/>
      <c r="B142" s="7" t="s">
        <v>22</v>
      </c>
      <c r="C142" s="94"/>
      <c r="D142" s="94"/>
      <c r="E142" s="29"/>
    </row>
    <row r="143" spans="1:5" ht="13.5" thickBot="1">
      <c r="A143" s="190"/>
      <c r="B143" s="7" t="s">
        <v>14</v>
      </c>
      <c r="C143" s="94"/>
      <c r="D143" s="94"/>
      <c r="E143" s="53"/>
    </row>
    <row r="144" spans="1:5" ht="12.75">
      <c r="A144" s="189">
        <v>37</v>
      </c>
      <c r="B144" s="97" t="s">
        <v>26</v>
      </c>
      <c r="C144" s="102">
        <v>17000</v>
      </c>
      <c r="D144" s="102">
        <v>59500</v>
      </c>
      <c r="E144" s="91">
        <v>76500</v>
      </c>
    </row>
    <row r="145" spans="1:5" ht="12.75">
      <c r="A145" s="191"/>
      <c r="B145" s="5" t="s">
        <v>9</v>
      </c>
      <c r="C145" s="94"/>
      <c r="D145" s="94"/>
      <c r="E145" s="29"/>
    </row>
    <row r="146" spans="1:5" ht="12.75">
      <c r="A146" s="191"/>
      <c r="B146" s="5" t="s">
        <v>42</v>
      </c>
      <c r="C146" s="94"/>
      <c r="D146" s="94"/>
      <c r="E146" s="29"/>
    </row>
    <row r="147" spans="1:5" ht="12.75">
      <c r="A147" s="191"/>
      <c r="B147" s="5" t="s">
        <v>10</v>
      </c>
      <c r="C147" s="94"/>
      <c r="D147" s="94"/>
      <c r="E147" s="29"/>
    </row>
    <row r="148" spans="1:5" ht="12.75">
      <c r="A148" s="191"/>
      <c r="B148" s="14" t="s">
        <v>27</v>
      </c>
      <c r="C148" s="94"/>
      <c r="D148" s="94"/>
      <c r="E148" s="29"/>
    </row>
    <row r="149" spans="1:5" ht="13.5" thickBot="1">
      <c r="A149" s="190"/>
      <c r="B149" s="7" t="s">
        <v>14</v>
      </c>
      <c r="C149" s="94"/>
      <c r="D149" s="94"/>
      <c r="E149" s="29"/>
    </row>
    <row r="150" spans="1:5" ht="12.75">
      <c r="A150" s="189">
        <v>38</v>
      </c>
      <c r="B150" s="81" t="s">
        <v>44</v>
      </c>
      <c r="C150" s="102">
        <v>21250</v>
      </c>
      <c r="D150" s="102">
        <v>31280</v>
      </c>
      <c r="E150" s="98">
        <v>52530</v>
      </c>
    </row>
    <row r="151" spans="1:5" ht="12.75">
      <c r="A151" s="191"/>
      <c r="B151" s="9" t="s">
        <v>49</v>
      </c>
      <c r="C151" s="94"/>
      <c r="D151" s="94"/>
      <c r="E151" s="53"/>
    </row>
    <row r="152" spans="1:5" ht="12.75">
      <c r="A152" s="191"/>
      <c r="B152" s="9" t="s">
        <v>50</v>
      </c>
      <c r="C152" s="94"/>
      <c r="D152" s="94"/>
      <c r="E152" s="53"/>
    </row>
    <row r="153" spans="1:5" ht="12.75">
      <c r="A153" s="191"/>
      <c r="B153" s="7" t="s">
        <v>51</v>
      </c>
      <c r="C153" s="94"/>
      <c r="D153" s="94"/>
      <c r="E153" s="53"/>
    </row>
    <row r="154" spans="1:5" ht="12.75">
      <c r="A154" s="191"/>
      <c r="B154" s="7" t="s">
        <v>24</v>
      </c>
      <c r="C154" s="94"/>
      <c r="D154" s="94"/>
      <c r="E154" s="53"/>
    </row>
    <row r="155" spans="1:5" ht="13.5" thickBot="1">
      <c r="A155" s="190"/>
      <c r="B155" s="7" t="s">
        <v>14</v>
      </c>
      <c r="C155" s="94"/>
      <c r="D155" s="94"/>
      <c r="E155" s="53"/>
    </row>
    <row r="156" spans="1:5" ht="12.75">
      <c r="A156" s="194">
        <v>39</v>
      </c>
      <c r="B156" s="81" t="s">
        <v>45</v>
      </c>
      <c r="C156" s="102">
        <v>34000</v>
      </c>
      <c r="D156" s="102">
        <v>25500</v>
      </c>
      <c r="E156" s="91">
        <v>59500</v>
      </c>
    </row>
    <row r="157" spans="1:5" ht="12.75">
      <c r="A157" s="194"/>
      <c r="B157" s="88" t="s">
        <v>52</v>
      </c>
      <c r="C157" s="94"/>
      <c r="D157" s="94"/>
      <c r="E157" s="44"/>
    </row>
    <row r="158" spans="1:5" ht="12.75">
      <c r="A158" s="194"/>
      <c r="B158" s="9" t="s">
        <v>50</v>
      </c>
      <c r="C158" s="94"/>
      <c r="D158" s="94"/>
      <c r="E158" s="44"/>
    </row>
    <row r="159" spans="1:5" ht="12.75">
      <c r="A159" s="194"/>
      <c r="B159" s="7" t="s">
        <v>14</v>
      </c>
      <c r="C159" s="94"/>
      <c r="D159" s="94"/>
      <c r="E159" s="44"/>
    </row>
    <row r="160" spans="1:5" ht="13.5" thickBot="1">
      <c r="A160" s="195"/>
      <c r="B160" s="7" t="s">
        <v>46</v>
      </c>
      <c r="C160" s="94"/>
      <c r="D160" s="94"/>
      <c r="E160" s="44"/>
    </row>
    <row r="161" spans="1:5" ht="12.75">
      <c r="A161" s="189">
        <v>40</v>
      </c>
      <c r="B161" s="97" t="s">
        <v>53</v>
      </c>
      <c r="C161" s="102">
        <v>12750</v>
      </c>
      <c r="D161" s="102">
        <v>17000</v>
      </c>
      <c r="E161" s="91">
        <v>29750</v>
      </c>
    </row>
    <row r="162" spans="1:5" ht="13.5" thickBot="1">
      <c r="A162" s="191"/>
      <c r="B162" s="5" t="s">
        <v>54</v>
      </c>
      <c r="C162" s="94"/>
      <c r="D162" s="94"/>
      <c r="E162" s="29"/>
    </row>
    <row r="163" spans="1:5" ht="12.75">
      <c r="A163" s="189">
        <v>41</v>
      </c>
      <c r="B163" s="97" t="s">
        <v>55</v>
      </c>
      <c r="C163" s="102">
        <v>12750</v>
      </c>
      <c r="D163" s="102">
        <v>17000</v>
      </c>
      <c r="E163" s="91">
        <v>29750</v>
      </c>
    </row>
    <row r="164" spans="1:5" ht="13.5" thickBot="1">
      <c r="A164" s="190"/>
      <c r="B164" s="5" t="s">
        <v>56</v>
      </c>
      <c r="C164" s="94"/>
      <c r="D164" s="94"/>
      <c r="E164" s="29"/>
    </row>
    <row r="166" ht="12" thickBot="1"/>
    <row r="167" spans="2:5" ht="21.75" thickBot="1">
      <c r="B167" s="103" t="s">
        <v>58</v>
      </c>
      <c r="C167" s="104"/>
      <c r="D167" s="104"/>
      <c r="E167" s="89">
        <f>SUM(E121:E166)</f>
        <v>461720</v>
      </c>
    </row>
  </sheetData>
  <sheetProtection/>
  <mergeCells count="50">
    <mergeCell ref="G3:U4"/>
    <mergeCell ref="B91:D91"/>
    <mergeCell ref="B92:D92"/>
    <mergeCell ref="A29:A33"/>
    <mergeCell ref="A25:A28"/>
    <mergeCell ref="E3:E4"/>
    <mergeCell ref="A3:A4"/>
    <mergeCell ref="B3:B4"/>
    <mergeCell ref="A66:A73"/>
    <mergeCell ref="A86:A89"/>
    <mergeCell ref="A123:A129"/>
    <mergeCell ref="A48:A51"/>
    <mergeCell ref="A52:A56"/>
    <mergeCell ref="A117:A118"/>
    <mergeCell ref="A111:A112"/>
    <mergeCell ref="A130:A134"/>
    <mergeCell ref="A18:A20"/>
    <mergeCell ref="A22:A24"/>
    <mergeCell ref="A77:A80"/>
    <mergeCell ref="A38:A42"/>
    <mergeCell ref="A121:A122"/>
    <mergeCell ref="A135:A138"/>
    <mergeCell ref="A139:A143"/>
    <mergeCell ref="C2:E2"/>
    <mergeCell ref="A144:A149"/>
    <mergeCell ref="A5:A6"/>
    <mergeCell ref="A7:A10"/>
    <mergeCell ref="A12:A14"/>
    <mergeCell ref="A109:A110"/>
    <mergeCell ref="C3:D3"/>
    <mergeCell ref="A57:A61"/>
    <mergeCell ref="A150:A155"/>
    <mergeCell ref="A156:A160"/>
    <mergeCell ref="A161:A162"/>
    <mergeCell ref="A163:A164"/>
    <mergeCell ref="A46:A47"/>
    <mergeCell ref="A107:A108"/>
    <mergeCell ref="A113:A114"/>
    <mergeCell ref="A74:A75"/>
    <mergeCell ref="G22:U24"/>
    <mergeCell ref="A115:A116"/>
    <mergeCell ref="A36:A37"/>
    <mergeCell ref="A62:A65"/>
    <mergeCell ref="F78:G78"/>
    <mergeCell ref="A81:A82"/>
    <mergeCell ref="A84:A85"/>
    <mergeCell ref="A43:A45"/>
  </mergeCells>
  <printOptions/>
  <pageMargins left="0.5905511811023622" right="0.5905511811023622" top="0.5905511811023622" bottom="0.5905511811023622" header="0.3" footer="0.39370078740157477"/>
  <pageSetup horizontalDpi="600" verticalDpi="600" orientation="landscape" paperSize="9" r:id="rId2"/>
  <headerFooter>
    <oddFooter>&amp;R&amp;7DefSmeta  стр: 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НГ</dc:creator>
  <cp:keywords/>
  <dc:description/>
  <cp:lastModifiedBy>Наталья</cp:lastModifiedBy>
  <dcterms:created xsi:type="dcterms:W3CDTF">2013-07-11T07:19:15Z</dcterms:created>
  <dcterms:modified xsi:type="dcterms:W3CDTF">2020-02-04T07:50:42Z</dcterms:modified>
  <cp:category/>
  <cp:version/>
  <cp:contentType/>
  <cp:contentStatus/>
</cp:coreProperties>
</file>