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Панели ПВХ" sheetId="1" r:id="rId1"/>
    <sheet name="Комплектующие для окон ПВХ" sheetId="2" r:id="rId2"/>
  </sheets>
  <definedNames/>
  <calcPr fullCalcOnLoad="1"/>
</workbook>
</file>

<file path=xl/comments1.xml><?xml version="1.0" encoding="utf-8"?>
<comments xmlns="http://schemas.openxmlformats.org/spreadsheetml/2006/main">
  <authors>
    <author>Владимир Кабалоев</author>
  </authors>
  <commentList>
    <comment ref="B26" authorId="0">
      <text>
        <r>
          <rPr>
            <i/>
            <sz val="8"/>
            <rFont val="Tahoma"/>
            <family val="2"/>
          </rPr>
          <t>F профиль
L профиль (стартовый)
Наружный угол
Внутренний угол
Потолочный плинтус
Соединительный профиль
Монтажный профиль (обрешётка)</t>
        </r>
      </text>
    </comment>
  </commentList>
</comments>
</file>

<file path=xl/sharedStrings.xml><?xml version="1.0" encoding="utf-8"?>
<sst xmlns="http://schemas.openxmlformats.org/spreadsheetml/2006/main" count="135" uniqueCount="62">
  <si>
    <t>ПРАЙС-ЛИСТ КОМПАНИИ ПВХПЛАСТИК</t>
  </si>
  <si>
    <t>За 1 шт.</t>
  </si>
  <si>
    <t>За 1 кв./м.</t>
  </si>
  <si>
    <t>Цены указаны с НДС 18%</t>
  </si>
  <si>
    <t>до 100 тыс. р.</t>
  </si>
  <si>
    <t xml:space="preserve">От 100 до 300 тыс. р. </t>
  </si>
  <si>
    <t>От 300 до 500 тыс. р.</t>
  </si>
  <si>
    <t>Без скидки</t>
  </si>
  <si>
    <t>От 500 до 700 тыс. р.</t>
  </si>
  <si>
    <t>Свыше 700 тыс. р.</t>
  </si>
  <si>
    <t>Описание</t>
  </si>
  <si>
    <t>info@pvhplastik.ru</t>
  </si>
  <si>
    <t xml:space="preserve">Тел: </t>
  </si>
  <si>
    <t>8 (495) 151-00-64</t>
  </si>
  <si>
    <t xml:space="preserve">Сайт: </t>
  </si>
  <si>
    <t>пвхпластик.рф</t>
  </si>
  <si>
    <t xml:space="preserve">Е-mail: </t>
  </si>
  <si>
    <t>Комплектующие для окон ПВХ</t>
  </si>
  <si>
    <t>Наименование / тип продукции</t>
  </si>
  <si>
    <t>Размеры / параметры</t>
  </si>
  <si>
    <t xml:space="preserve">  Белая матовая</t>
  </si>
  <si>
    <t>3000*100*8 мм.</t>
  </si>
  <si>
    <t>2700*250*8 мм.</t>
  </si>
  <si>
    <t>3000*250*8 мм.</t>
  </si>
  <si>
    <t>3000*200*8 мм.</t>
  </si>
  <si>
    <t>3000*240*8 мм.</t>
  </si>
  <si>
    <t>3000 мм.</t>
  </si>
  <si>
    <t>1 пачка</t>
  </si>
  <si>
    <t xml:space="preserve">  Клипсы для панелей</t>
  </si>
  <si>
    <t xml:space="preserve">  Цветная 3D эффект</t>
  </si>
  <si>
    <t xml:space="preserve">  Потолочная 3-х секционная</t>
  </si>
  <si>
    <t xml:space="preserve">  Потолочная 2-х секционная</t>
  </si>
  <si>
    <t xml:space="preserve">  Цветная термопечать</t>
  </si>
  <si>
    <t xml:space="preserve">  Белая глянцевая</t>
  </si>
  <si>
    <t xml:space="preserve">  Молдинги для панелей (белые)</t>
  </si>
  <si>
    <t xml:space="preserve">  Потолочный плинтус (цветной)</t>
  </si>
  <si>
    <t>Цена (руб.), скидка (%)</t>
  </si>
  <si>
    <t>Подставочный профиль</t>
  </si>
  <si>
    <t>6500 мм.</t>
  </si>
  <si>
    <t>Длина (мм)</t>
  </si>
  <si>
    <t>Вагонка ПВХ</t>
  </si>
  <si>
    <t>Панели ПВХ</t>
  </si>
  <si>
    <t>Фурнитура для панелей ПВХ</t>
  </si>
  <si>
    <t>За 1 п./м.</t>
  </si>
  <si>
    <t xml:space="preserve">  NOVOTEX 70</t>
  </si>
  <si>
    <t xml:space="preserve">  VEKA 58</t>
  </si>
  <si>
    <t xml:space="preserve">  VEKA 77</t>
  </si>
  <si>
    <t xml:space="preserve">  KBE 142</t>
  </si>
  <si>
    <t xml:space="preserve">  KBE 342</t>
  </si>
  <si>
    <t xml:space="preserve">  KBE 343</t>
  </si>
  <si>
    <t>6000 мм.</t>
  </si>
  <si>
    <t xml:space="preserve">    Соединительный профиль</t>
  </si>
  <si>
    <t xml:space="preserve">  VEKA 58S</t>
  </si>
  <si>
    <t xml:space="preserve">  VEKA 70S</t>
  </si>
  <si>
    <t xml:space="preserve">  REHAU 60S</t>
  </si>
  <si>
    <t xml:space="preserve">  REHAU 70S</t>
  </si>
  <si>
    <t>Свыше 300 тыс. р.</t>
  </si>
  <si>
    <t xml:space="preserve">  REHAU</t>
  </si>
  <si>
    <t xml:space="preserve">  REHAU усиленный</t>
  </si>
  <si>
    <t xml:space="preserve">  REHAU с крылом</t>
  </si>
  <si>
    <t xml:space="preserve">  KBE 343 с крылом</t>
  </si>
  <si>
    <t xml:space="preserve">  DECEUNINCK 70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</si>
</sst>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&quot; руб.&quot;"/>
    <numFmt numFmtId="193" formatCode="#,##0.00&quot; руб.&quot;"/>
    <numFmt numFmtId="194" formatCode="0.00&quot; р.&quot;"/>
  </numFmts>
  <fonts count="53">
    <font>
      <sz val="9"/>
      <color theme="1"/>
      <name val="Times New Roman"/>
      <family val="2"/>
    </font>
    <font>
      <sz val="9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8"/>
      <name val="Tahoma"/>
      <family val="2"/>
    </font>
    <font>
      <i/>
      <sz val="9"/>
      <name val="Times New Roman"/>
      <family val="1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u val="single"/>
      <sz val="9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b/>
      <sz val="18"/>
      <color indexed="56"/>
      <name val="Cambria"/>
      <family val="2"/>
    </font>
    <font>
      <sz val="9"/>
      <color indexed="60"/>
      <name val="Times New Roman"/>
      <family val="2"/>
    </font>
    <font>
      <u val="single"/>
      <sz val="9"/>
      <color indexed="2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u val="single"/>
      <sz val="8"/>
      <color indexed="12"/>
      <name val="Times New Roman"/>
      <family val="1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u val="single"/>
      <sz val="9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b/>
      <sz val="18"/>
      <color theme="3"/>
      <name val="Cambria"/>
      <family val="2"/>
    </font>
    <font>
      <sz val="9"/>
      <color rgb="FF9C6500"/>
      <name val="Times New Roman"/>
      <family val="2"/>
    </font>
    <font>
      <u val="single"/>
      <sz val="9"/>
      <color theme="11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u val="single"/>
      <sz val="8"/>
      <color rgb="FF0000FF"/>
      <name val="Times New Roman"/>
      <family val="1"/>
    </font>
    <font>
      <i/>
      <u val="single"/>
      <sz val="8"/>
      <color theme="1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33" borderId="10" xfId="0" applyNumberFormat="1" applyFont="1" applyFill="1" applyBorder="1" applyAlignment="1">
      <alignment horizontal="left" vertical="top" wrapText="1"/>
    </xf>
    <xf numFmtId="0" fontId="48" fillId="33" borderId="11" xfId="0" applyNumberFormat="1" applyFont="1" applyFill="1" applyBorder="1" applyAlignment="1">
      <alignment horizontal="left" vertical="top" wrapText="1"/>
    </xf>
    <xf numFmtId="0" fontId="48" fillId="33" borderId="12" xfId="0" applyNumberFormat="1" applyFont="1" applyFill="1" applyBorder="1" applyAlignment="1">
      <alignment horizontal="left" vertical="top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194" fontId="48" fillId="33" borderId="15" xfId="0" applyNumberFormat="1" applyFont="1" applyFill="1" applyBorder="1" applyAlignment="1">
      <alignment horizontal="center" vertical="top" wrapText="1"/>
    </xf>
    <xf numFmtId="194" fontId="48" fillId="33" borderId="16" xfId="0" applyNumberFormat="1" applyFont="1" applyFill="1" applyBorder="1" applyAlignment="1">
      <alignment horizontal="center" vertical="top" wrapText="1"/>
    </xf>
    <xf numFmtId="194" fontId="48" fillId="33" borderId="17" xfId="0" applyNumberFormat="1" applyFont="1" applyFill="1" applyBorder="1" applyAlignment="1">
      <alignment horizontal="center" vertical="top" wrapText="1"/>
    </xf>
    <xf numFmtId="194" fontId="48" fillId="33" borderId="18" xfId="0" applyNumberFormat="1" applyFont="1" applyFill="1" applyBorder="1" applyAlignment="1">
      <alignment horizontal="center" vertical="top" wrapText="1"/>
    </xf>
    <xf numFmtId="194" fontId="48" fillId="33" borderId="19" xfId="0" applyNumberFormat="1" applyFont="1" applyFill="1" applyBorder="1" applyAlignment="1">
      <alignment horizontal="center" vertical="top" wrapText="1"/>
    </xf>
    <xf numFmtId="194" fontId="48" fillId="33" borderId="20" xfId="0" applyNumberFormat="1" applyFont="1" applyFill="1" applyBorder="1" applyAlignment="1">
      <alignment horizontal="center" vertical="top" wrapText="1"/>
    </xf>
    <xf numFmtId="0" fontId="38" fillId="0" borderId="21" xfId="0" applyFont="1" applyBorder="1" applyAlignment="1">
      <alignment vertical="center" wrapText="1"/>
    </xf>
    <xf numFmtId="194" fontId="48" fillId="33" borderId="22" xfId="0" applyNumberFormat="1" applyFont="1" applyFill="1" applyBorder="1" applyAlignment="1">
      <alignment horizontal="center" vertical="top" wrapText="1"/>
    </xf>
    <xf numFmtId="194" fontId="48" fillId="33" borderId="23" xfId="0" applyNumberFormat="1" applyFont="1" applyFill="1" applyBorder="1" applyAlignment="1">
      <alignment horizontal="center" vertical="top" wrapText="1"/>
    </xf>
    <xf numFmtId="194" fontId="48" fillId="33" borderId="24" xfId="0" applyNumberFormat="1" applyFont="1" applyFill="1" applyBorder="1" applyAlignment="1">
      <alignment horizontal="center" vertical="top" wrapText="1"/>
    </xf>
    <xf numFmtId="194" fontId="48" fillId="33" borderId="25" xfId="0" applyNumberFormat="1" applyFont="1" applyFill="1" applyBorder="1" applyAlignment="1">
      <alignment horizontal="center" vertical="top" wrapText="1"/>
    </xf>
    <xf numFmtId="194" fontId="48" fillId="33" borderId="26" xfId="0" applyNumberFormat="1" applyFont="1" applyFill="1" applyBorder="1" applyAlignment="1">
      <alignment horizontal="center" vertical="top" wrapText="1"/>
    </xf>
    <xf numFmtId="194" fontId="48" fillId="33" borderId="27" xfId="0" applyNumberFormat="1" applyFont="1" applyFill="1" applyBorder="1" applyAlignment="1">
      <alignment horizontal="center" vertical="top" wrapText="1"/>
    </xf>
    <xf numFmtId="194" fontId="48" fillId="33" borderId="28" xfId="0" applyNumberFormat="1" applyFont="1" applyFill="1" applyBorder="1" applyAlignment="1">
      <alignment horizontal="center" vertical="top" wrapText="1"/>
    </xf>
    <xf numFmtId="194" fontId="48" fillId="33" borderId="29" xfId="0" applyNumberFormat="1" applyFont="1" applyFill="1" applyBorder="1" applyAlignment="1">
      <alignment horizontal="center" vertical="top" wrapText="1"/>
    </xf>
    <xf numFmtId="194" fontId="48" fillId="33" borderId="30" xfId="0" applyNumberFormat="1" applyFont="1" applyFill="1" applyBorder="1" applyAlignment="1">
      <alignment horizontal="center" vertical="top" wrapText="1"/>
    </xf>
    <xf numFmtId="194" fontId="48" fillId="33" borderId="3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1" xfId="0" applyBorder="1" applyAlignment="1">
      <alignment/>
    </xf>
    <xf numFmtId="0" fontId="38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4" fillId="0" borderId="0" xfId="42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38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34" fillId="0" borderId="21" xfId="42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9" fillId="0" borderId="0" xfId="0" applyFont="1" applyBorder="1" applyAlignment="1">
      <alignment horizontal="right" vertical="center" wrapText="1"/>
    </xf>
    <xf numFmtId="194" fontId="50" fillId="33" borderId="38" xfId="42" applyNumberFormat="1" applyFont="1" applyFill="1" applyBorder="1" applyAlignment="1" applyProtection="1">
      <alignment horizontal="center" vertical="top" wrapText="1"/>
      <protection/>
    </xf>
    <xf numFmtId="194" fontId="50" fillId="33" borderId="12" xfId="0" applyNumberFormat="1" applyFont="1" applyFill="1" applyBorder="1" applyAlignment="1">
      <alignment horizontal="center" vertical="top" wrapText="1"/>
    </xf>
    <xf numFmtId="194" fontId="51" fillId="33" borderId="12" xfId="42" applyNumberFormat="1" applyFont="1" applyFill="1" applyBorder="1" applyAlignment="1" applyProtection="1">
      <alignment horizontal="center" vertical="top" wrapText="1"/>
      <protection/>
    </xf>
    <xf numFmtId="0" fontId="48" fillId="33" borderId="10" xfId="0" applyNumberFormat="1" applyFont="1" applyFill="1" applyBorder="1" applyAlignment="1">
      <alignment horizontal="left" vertical="center" wrapText="1"/>
    </xf>
    <xf numFmtId="0" fontId="48" fillId="33" borderId="11" xfId="0" applyNumberFormat="1" applyFont="1" applyFill="1" applyBorder="1" applyAlignment="1">
      <alignment horizontal="left" vertical="center" wrapText="1"/>
    </xf>
    <xf numFmtId="0" fontId="48" fillId="33" borderId="1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8" fillId="33" borderId="39" xfId="0" applyNumberFormat="1" applyFont="1" applyFill="1" applyBorder="1" applyAlignment="1">
      <alignment horizontal="center" vertical="center" wrapText="1"/>
    </xf>
    <xf numFmtId="0" fontId="48" fillId="33" borderId="40" xfId="0" applyNumberFormat="1" applyFont="1" applyFill="1" applyBorder="1" applyAlignment="1">
      <alignment horizontal="center" vertical="center" wrapText="1"/>
    </xf>
    <xf numFmtId="0" fontId="48" fillId="33" borderId="41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4" fontId="48" fillId="33" borderId="42" xfId="0" applyNumberFormat="1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42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0" borderId="33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194" fontId="51" fillId="0" borderId="43" xfId="42" applyNumberFormat="1" applyFont="1" applyFill="1" applyBorder="1" applyAlignment="1" applyProtection="1">
      <alignment horizontal="center" vertical="top" wrapText="1"/>
      <protection/>
    </xf>
    <xf numFmtId="0" fontId="48" fillId="0" borderId="43" xfId="0" applyNumberFormat="1" applyFont="1" applyFill="1" applyBorder="1" applyAlignment="1">
      <alignment horizontal="left" vertical="top" wrapText="1"/>
    </xf>
    <xf numFmtId="0" fontId="48" fillId="0" borderId="43" xfId="0" applyNumberFormat="1" applyFont="1" applyFill="1" applyBorder="1" applyAlignment="1">
      <alignment horizontal="center" vertical="center" wrapText="1"/>
    </xf>
    <xf numFmtId="194" fontId="48" fillId="0" borderId="44" xfId="0" applyNumberFormat="1" applyFont="1" applyFill="1" applyBorder="1" applyAlignment="1">
      <alignment horizontal="center" vertical="top" wrapText="1"/>
    </xf>
    <xf numFmtId="194" fontId="48" fillId="0" borderId="45" xfId="0" applyNumberFormat="1" applyFont="1" applyFill="1" applyBorder="1" applyAlignment="1">
      <alignment horizontal="center" vertical="top" wrapText="1"/>
    </xf>
    <xf numFmtId="194" fontId="48" fillId="0" borderId="46" xfId="0" applyNumberFormat="1" applyFont="1" applyFill="1" applyBorder="1" applyAlignment="1">
      <alignment horizontal="center" vertical="top" wrapText="1"/>
    </xf>
    <xf numFmtId="194" fontId="48" fillId="0" borderId="29" xfId="0" applyNumberFormat="1" applyFont="1" applyFill="1" applyBorder="1" applyAlignment="1">
      <alignment horizontal="center" vertical="top" wrapText="1"/>
    </xf>
    <xf numFmtId="194" fontId="48" fillId="0" borderId="47" xfId="0" applyNumberFormat="1" applyFont="1" applyFill="1" applyBorder="1" applyAlignment="1">
      <alignment horizontal="center" vertical="top" wrapText="1"/>
    </xf>
    <xf numFmtId="194" fontId="51" fillId="0" borderId="11" xfId="42" applyNumberFormat="1" applyFont="1" applyFill="1" applyBorder="1" applyAlignment="1" applyProtection="1">
      <alignment horizontal="center" vertical="top" wrapText="1"/>
      <protection/>
    </xf>
    <xf numFmtId="0" fontId="48" fillId="0" borderId="11" xfId="0" applyNumberFormat="1" applyFont="1" applyFill="1" applyBorder="1" applyAlignment="1">
      <alignment horizontal="left" vertical="top" wrapText="1"/>
    </xf>
    <xf numFmtId="0" fontId="48" fillId="0" borderId="11" xfId="0" applyNumberFormat="1" applyFont="1" applyFill="1" applyBorder="1" applyAlignment="1">
      <alignment horizontal="center" vertical="center" wrapText="1"/>
    </xf>
    <xf numFmtId="194" fontId="48" fillId="0" borderId="31" xfId="0" applyNumberFormat="1" applyFont="1" applyFill="1" applyBorder="1" applyAlignment="1">
      <alignment horizontal="center" vertical="top" wrapText="1"/>
    </xf>
    <xf numFmtId="194" fontId="48" fillId="0" borderId="19" xfId="0" applyNumberFormat="1" applyFont="1" applyFill="1" applyBorder="1" applyAlignment="1">
      <alignment horizontal="center" vertical="top" wrapText="1"/>
    </xf>
    <xf numFmtId="194" fontId="48" fillId="0" borderId="15" xfId="0" applyNumberFormat="1" applyFont="1" applyFill="1" applyBorder="1" applyAlignment="1">
      <alignment horizontal="center" vertical="top" wrapText="1"/>
    </xf>
    <xf numFmtId="194" fontId="51" fillId="0" borderId="48" xfId="42" applyNumberFormat="1" applyFont="1" applyFill="1" applyBorder="1" applyAlignment="1" applyProtection="1">
      <alignment horizontal="center" vertical="top" wrapText="1"/>
      <protection/>
    </xf>
    <xf numFmtId="0" fontId="48" fillId="0" borderId="48" xfId="0" applyNumberFormat="1" applyFont="1" applyFill="1" applyBorder="1" applyAlignment="1">
      <alignment horizontal="left" vertical="top" wrapText="1"/>
    </xf>
    <xf numFmtId="0" fontId="48" fillId="0" borderId="48" xfId="0" applyNumberFormat="1" applyFont="1" applyFill="1" applyBorder="1" applyAlignment="1">
      <alignment horizontal="center" vertical="center" wrapText="1"/>
    </xf>
    <xf numFmtId="194" fontId="48" fillId="0" borderId="42" xfId="0" applyNumberFormat="1" applyFont="1" applyFill="1" applyBorder="1" applyAlignment="1">
      <alignment horizontal="center" vertical="top" wrapText="1"/>
    </xf>
    <xf numFmtId="194" fontId="48" fillId="0" borderId="49" xfId="0" applyNumberFormat="1" applyFont="1" applyFill="1" applyBorder="1" applyAlignment="1">
      <alignment horizontal="center" vertical="top" wrapText="1"/>
    </xf>
    <xf numFmtId="194" fontId="48" fillId="0" borderId="25" xfId="0" applyNumberFormat="1" applyFont="1" applyFill="1" applyBorder="1" applyAlignment="1">
      <alignment horizontal="center" vertical="top" wrapText="1"/>
    </xf>
    <xf numFmtId="194" fontId="48" fillId="0" borderId="24" xfId="0" applyNumberFormat="1" applyFont="1" applyFill="1" applyBorder="1" applyAlignment="1">
      <alignment horizontal="center" vertical="top" wrapText="1"/>
    </xf>
    <xf numFmtId="0" fontId="48" fillId="0" borderId="50" xfId="0" applyNumberFormat="1" applyFont="1" applyFill="1" applyBorder="1" applyAlignment="1">
      <alignment horizontal="left" vertical="top" wrapText="1"/>
    </xf>
    <xf numFmtId="194" fontId="48" fillId="0" borderId="51" xfId="0" applyNumberFormat="1" applyFont="1" applyFill="1" applyBorder="1" applyAlignment="1">
      <alignment horizontal="center" vertical="top" wrapText="1"/>
    </xf>
    <xf numFmtId="0" fontId="48" fillId="0" borderId="41" xfId="0" applyNumberFormat="1" applyFont="1" applyFill="1" applyBorder="1" applyAlignment="1">
      <alignment horizontal="left" vertical="top" wrapText="1"/>
    </xf>
    <xf numFmtId="194" fontId="48" fillId="0" borderId="52" xfId="0" applyNumberFormat="1" applyFont="1" applyFill="1" applyBorder="1" applyAlignment="1">
      <alignment horizontal="center" vertical="top" wrapText="1"/>
    </xf>
    <xf numFmtId="194" fontId="51" fillId="0" borderId="12" xfId="42" applyNumberFormat="1" applyFont="1" applyFill="1" applyBorder="1" applyAlignment="1" applyProtection="1">
      <alignment horizontal="center" vertical="top" wrapText="1"/>
      <protection/>
    </xf>
    <xf numFmtId="0" fontId="48" fillId="0" borderId="40" xfId="0" applyNumberFormat="1" applyFont="1" applyFill="1" applyBorder="1" applyAlignment="1">
      <alignment horizontal="left" vertical="top" wrapText="1"/>
    </xf>
    <xf numFmtId="0" fontId="48" fillId="0" borderId="12" xfId="0" applyNumberFormat="1" applyFont="1" applyFill="1" applyBorder="1" applyAlignment="1">
      <alignment horizontal="center" vertical="center" wrapText="1"/>
    </xf>
    <xf numFmtId="194" fontId="48" fillId="0" borderId="23" xfId="0" applyNumberFormat="1" applyFont="1" applyFill="1" applyBorder="1" applyAlignment="1">
      <alignment horizontal="center" vertical="top" wrapText="1"/>
    </xf>
    <xf numFmtId="194" fontId="48" fillId="0" borderId="30" xfId="0" applyNumberFormat="1" applyFont="1" applyFill="1" applyBorder="1" applyAlignment="1">
      <alignment horizontal="center" vertical="top" wrapText="1"/>
    </xf>
    <xf numFmtId="194" fontId="48" fillId="0" borderId="20" xfId="0" applyNumberFormat="1" applyFont="1" applyFill="1" applyBorder="1" applyAlignment="1">
      <alignment horizontal="center" vertical="top" wrapText="1"/>
    </xf>
    <xf numFmtId="194" fontId="48" fillId="0" borderId="53" xfId="0" applyNumberFormat="1" applyFont="1" applyFill="1" applyBorder="1" applyAlignment="1">
      <alignment horizontal="center" vertical="top" wrapText="1"/>
    </xf>
    <xf numFmtId="194" fontId="48" fillId="0" borderId="16" xfId="0" applyNumberFormat="1" applyFont="1" applyFill="1" applyBorder="1" applyAlignment="1">
      <alignment horizontal="center" vertical="top" wrapText="1"/>
    </xf>
    <xf numFmtId="0" fontId="6" fillId="34" borderId="54" xfId="0" applyNumberFormat="1" applyFont="1" applyFill="1" applyBorder="1" applyAlignment="1">
      <alignment horizontal="center" vertical="center" wrapText="1"/>
    </xf>
    <xf numFmtId="0" fontId="6" fillId="34" borderId="55" xfId="0" applyNumberFormat="1" applyFont="1" applyFill="1" applyBorder="1" applyAlignment="1">
      <alignment horizontal="center" vertical="center" wrapText="1"/>
    </xf>
    <xf numFmtId="9" fontId="5" fillId="34" borderId="54" xfId="0" applyNumberFormat="1" applyFont="1" applyFill="1" applyBorder="1" applyAlignment="1">
      <alignment horizontal="center" vertical="center" wrapText="1"/>
    </xf>
    <xf numFmtId="9" fontId="5" fillId="34" borderId="5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42" applyBorder="1" applyAlignment="1" applyProtection="1">
      <alignment horizontal="center" vertical="center" wrapText="1"/>
      <protection/>
    </xf>
    <xf numFmtId="0" fontId="34" fillId="0" borderId="33" xfId="42" applyBorder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" fillId="34" borderId="56" xfId="0" applyNumberFormat="1" applyFont="1" applyFill="1" applyBorder="1" applyAlignment="1">
      <alignment horizontal="center" vertical="center" wrapText="1"/>
    </xf>
    <xf numFmtId="0" fontId="4" fillId="34" borderId="57" xfId="0" applyNumberFormat="1" applyFont="1" applyFill="1" applyBorder="1" applyAlignment="1">
      <alignment horizontal="center" vertical="center" wrapText="1"/>
    </xf>
    <xf numFmtId="0" fontId="4" fillId="34" borderId="48" xfId="0" applyNumberFormat="1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194" fontId="48" fillId="33" borderId="41" xfId="0" applyNumberFormat="1" applyFont="1" applyFill="1" applyBorder="1" applyAlignment="1">
      <alignment horizontal="center" vertical="center" wrapText="1"/>
    </xf>
    <xf numFmtId="194" fontId="48" fillId="33" borderId="52" xfId="0" applyNumberFormat="1" applyFont="1" applyFill="1" applyBorder="1" applyAlignment="1">
      <alignment horizontal="center" vertical="center" wrapText="1"/>
    </xf>
    <xf numFmtId="0" fontId="4" fillId="34" borderId="54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34" borderId="55" xfId="0" applyNumberFormat="1" applyFont="1" applyFill="1" applyBorder="1" applyAlignment="1">
      <alignment horizontal="center" vertical="center" wrapText="1"/>
    </xf>
    <xf numFmtId="0" fontId="5" fillId="34" borderId="58" xfId="0" applyNumberFormat="1" applyFont="1" applyFill="1" applyBorder="1" applyAlignment="1">
      <alignment horizontal="center" vertical="center" wrapText="1"/>
    </xf>
    <xf numFmtId="0" fontId="5" fillId="34" borderId="55" xfId="0" applyNumberFormat="1" applyFont="1" applyFill="1" applyBorder="1" applyAlignment="1">
      <alignment horizontal="center" vertical="center" wrapText="1"/>
    </xf>
    <xf numFmtId="194" fontId="50" fillId="33" borderId="56" xfId="42" applyNumberFormat="1" applyFont="1" applyFill="1" applyBorder="1" applyAlignment="1" applyProtection="1">
      <alignment horizontal="center" vertical="center" wrapText="1"/>
      <protection/>
    </xf>
    <xf numFmtId="194" fontId="50" fillId="33" borderId="43" xfId="42" applyNumberFormat="1" applyFont="1" applyFill="1" applyBorder="1" applyAlignment="1" applyProtection="1">
      <alignment horizontal="center" vertical="center" wrapText="1"/>
      <protection/>
    </xf>
    <xf numFmtId="194" fontId="48" fillId="33" borderId="39" xfId="0" applyNumberFormat="1" applyFont="1" applyFill="1" applyBorder="1" applyAlignment="1">
      <alignment horizontal="center" vertical="center" wrapText="1"/>
    </xf>
    <xf numFmtId="194" fontId="48" fillId="33" borderId="26" xfId="0" applyNumberFormat="1" applyFont="1" applyFill="1" applyBorder="1" applyAlignment="1">
      <alignment horizontal="center" vertical="center" wrapText="1"/>
    </xf>
    <xf numFmtId="0" fontId="5" fillId="34" borderId="36" xfId="0" applyNumberFormat="1" applyFont="1" applyFill="1" applyBorder="1" applyAlignment="1">
      <alignment horizontal="center" vertical="center" wrapText="1"/>
    </xf>
    <xf numFmtId="0" fontId="5" fillId="34" borderId="37" xfId="0" applyNumberFormat="1" applyFont="1" applyFill="1" applyBorder="1" applyAlignment="1">
      <alignment horizontal="center" vertical="center" wrapText="1"/>
    </xf>
    <xf numFmtId="0" fontId="48" fillId="33" borderId="0" xfId="0" applyNumberFormat="1" applyFont="1" applyFill="1" applyBorder="1" applyAlignment="1">
      <alignment horizontal="left" vertical="top" wrapText="1"/>
    </xf>
    <xf numFmtId="194" fontId="50" fillId="33" borderId="59" xfId="42" applyNumberFormat="1" applyFont="1" applyFill="1" applyBorder="1" applyAlignment="1" applyProtection="1">
      <alignment horizontal="center" vertical="center" wrapText="1"/>
      <protection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4" borderId="33" xfId="0" applyNumberFormat="1" applyFont="1" applyFill="1" applyBorder="1" applyAlignment="1">
      <alignment horizontal="center" vertical="center" wrapText="1"/>
    </xf>
    <xf numFmtId="0" fontId="4" fillId="34" borderId="35" xfId="0" applyNumberFormat="1" applyFont="1" applyFill="1" applyBorder="1" applyAlignment="1">
      <alignment horizontal="center" vertical="center" wrapText="1"/>
    </xf>
    <xf numFmtId="0" fontId="4" fillId="34" borderId="37" xfId="0" applyNumberFormat="1" applyFont="1" applyFill="1" applyBorder="1" applyAlignment="1">
      <alignment horizontal="center" vertical="center" wrapText="1"/>
    </xf>
    <xf numFmtId="0" fontId="4" fillId="34" borderId="32" xfId="0" applyNumberFormat="1" applyFont="1" applyFill="1" applyBorder="1" applyAlignment="1">
      <alignment horizontal="center" vertical="center" wrapText="1"/>
    </xf>
    <xf numFmtId="0" fontId="4" fillId="34" borderId="33" xfId="0" applyNumberFormat="1" applyFont="1" applyFill="1" applyBorder="1" applyAlignment="1">
      <alignment horizontal="center" vertical="center" wrapText="1"/>
    </xf>
    <xf numFmtId="0" fontId="4" fillId="34" borderId="34" xfId="0" applyNumberFormat="1" applyFont="1" applyFill="1" applyBorder="1" applyAlignment="1">
      <alignment horizontal="center" vertical="center" wrapText="1"/>
    </xf>
    <xf numFmtId="0" fontId="4" fillId="34" borderId="27" xfId="0" applyNumberFormat="1" applyFont="1" applyFill="1" applyBorder="1" applyAlignment="1">
      <alignment horizontal="center" vertical="center" wrapText="1"/>
    </xf>
    <xf numFmtId="194" fontId="48" fillId="33" borderId="40" xfId="0" applyNumberFormat="1" applyFont="1" applyFill="1" applyBorder="1" applyAlignment="1">
      <alignment horizontal="center" vertical="center" wrapText="1"/>
    </xf>
    <xf numFmtId="194" fontId="48" fillId="33" borderId="53" xfId="0" applyNumberFormat="1" applyFont="1" applyFill="1" applyBorder="1" applyAlignment="1">
      <alignment horizontal="center" vertical="center" wrapText="1"/>
    </xf>
    <xf numFmtId="194" fontId="51" fillId="33" borderId="56" xfId="42" applyNumberFormat="1" applyFont="1" applyFill="1" applyBorder="1" applyAlignment="1" applyProtection="1">
      <alignment horizontal="center" vertical="center" wrapText="1"/>
      <protection/>
    </xf>
    <xf numFmtId="194" fontId="51" fillId="33" borderId="57" xfId="42" applyNumberFormat="1" applyFont="1" applyFill="1" applyBorder="1" applyAlignment="1" applyProtection="1">
      <alignment horizontal="center" vertical="center" wrapText="1"/>
      <protection/>
    </xf>
    <xf numFmtId="194" fontId="51" fillId="33" borderId="48" xfId="42" applyNumberFormat="1" applyFont="1" applyFill="1" applyBorder="1" applyAlignment="1" applyProtection="1">
      <alignment horizontal="center" vertical="center" wrapText="1"/>
      <protection/>
    </xf>
    <xf numFmtId="0" fontId="5" fillId="34" borderId="54" xfId="0" applyNumberFormat="1" applyFont="1" applyFill="1" applyBorder="1" applyAlignment="1">
      <alignment horizontal="center" vertical="center" wrapText="1"/>
    </xf>
    <xf numFmtId="0" fontId="8" fillId="34" borderId="54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0" fontId="5" fillId="34" borderId="3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1</xdr:col>
      <xdr:colOff>1304925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771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</xdr:rowOff>
    </xdr:from>
    <xdr:to>
      <xdr:col>2</xdr:col>
      <xdr:colOff>200025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762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7;&#1074;&#1093;&#1087;&#1083;&#1072;&#1089;&#1090;&#1080;&#1082;.&#1088;&#1092;/collection/vagonka_pvh/product/vagonka-pvh-belaya-matovaya" TargetMode="External" /><Relationship Id="rId2" Type="http://schemas.openxmlformats.org/officeDocument/2006/relationships/hyperlink" Target="http://&#1087;&#1074;&#1093;&#1087;&#1083;&#1072;&#1089;&#1090;&#1080;&#1082;.&#1088;&#1092;/collection/paneli_pvh_belie/product/panel-pvh-belaya-matovaya" TargetMode="External" /><Relationship Id="rId3" Type="http://schemas.openxmlformats.org/officeDocument/2006/relationships/hyperlink" Target="http://&#1087;&#1074;&#1093;&#1087;&#1083;&#1072;&#1089;&#1090;&#1080;&#1082;.&#1088;&#1092;/collection/paneli_pvh_belie/product/panel-pvh-belaya-glyantsevaya" TargetMode="External" /><Relationship Id="rId4" Type="http://schemas.openxmlformats.org/officeDocument/2006/relationships/hyperlink" Target="http://&#1087;&#1074;&#1093;&#1087;&#1083;&#1072;&#1089;&#1090;&#1080;&#1082;.&#1088;&#1092;/collection/termoperevod" TargetMode="External" /><Relationship Id="rId5" Type="http://schemas.openxmlformats.org/officeDocument/2006/relationships/hyperlink" Target="mailto:info@pvhplastik.ru" TargetMode="External" /><Relationship Id="rId6" Type="http://schemas.openxmlformats.org/officeDocument/2006/relationships/hyperlink" Target="http://&#1087;&#1074;&#1093;&#1087;&#1083;&#1072;&#1089;&#1090;&#1080;&#1082;.&#1088;&#1092;/" TargetMode="External" /><Relationship Id="rId7" Type="http://schemas.openxmlformats.org/officeDocument/2006/relationships/hyperlink" Target="http://&#1087;&#1074;&#1093;&#1087;&#1083;&#1072;&#1089;&#1090;&#1080;&#1082;.&#1088;&#1092;/collection/paneli-3d-effekt" TargetMode="External" /><Relationship Id="rId8" Type="http://schemas.openxmlformats.org/officeDocument/2006/relationships/hyperlink" Target="http://&#1087;&#1074;&#1093;&#1087;&#1083;&#1072;&#1089;&#1090;&#1080;&#1082;.&#1088;&#1092;/collection/potolochnye-paneli-pvh" TargetMode="External" /><Relationship Id="rId9" Type="http://schemas.openxmlformats.org/officeDocument/2006/relationships/hyperlink" Target="http://&#1087;&#1074;&#1093;&#1087;&#1083;&#1072;&#1089;&#1090;&#1080;&#1082;.&#1088;&#1092;/collection/furnitura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vhplastik.ru" TargetMode="External" /><Relationship Id="rId2" Type="http://schemas.openxmlformats.org/officeDocument/2006/relationships/hyperlink" Target="http://&#1087;&#1074;&#1093;&#1087;&#1083;&#1072;&#1089;&#1090;&#1080;&#1082;.&#1088;&#1092;/" TargetMode="External" /><Relationship Id="rId3" Type="http://schemas.openxmlformats.org/officeDocument/2006/relationships/hyperlink" Target="http://&#1087;&#1074;&#1093;&#1087;&#1083;&#1072;&#1089;&#1090;&#1080;&#1082;.&#1088;&#1092;/collection/podstavochnyy-profil-dlya-okon-pvh/product/deceuninck-70" TargetMode="External" /><Relationship Id="rId4" Type="http://schemas.openxmlformats.org/officeDocument/2006/relationships/hyperlink" Target="http://&#1087;&#1074;&#1093;&#1087;&#1083;&#1072;&#1089;&#1090;&#1080;&#1082;.&#1088;&#1092;/collection/podstavochnyy-profil-dlya-okon-pvh/product/novotex-70" TargetMode="External" /><Relationship Id="rId5" Type="http://schemas.openxmlformats.org/officeDocument/2006/relationships/hyperlink" Target="http://&#1087;&#1074;&#1093;&#1087;&#1083;&#1072;&#1089;&#1090;&#1080;&#1082;.&#1088;&#1092;/collection/podstavochnyy-profil-dlya-okon-pvh/product/veka-58" TargetMode="External" /><Relationship Id="rId6" Type="http://schemas.openxmlformats.org/officeDocument/2006/relationships/hyperlink" Target="http://&#1087;&#1074;&#1093;&#1087;&#1083;&#1072;&#1089;&#1090;&#1080;&#1082;.&#1088;&#1092;/collection/podstavochnyy-profil-dlya-okon-pvh/product/veka-77" TargetMode="External" /><Relationship Id="rId7" Type="http://schemas.openxmlformats.org/officeDocument/2006/relationships/hyperlink" Target="http://&#1087;&#1074;&#1093;&#1087;&#1083;&#1072;&#1089;&#1090;&#1080;&#1082;.&#1088;&#1092;/collection/podstavochnyy-profil-dlya-okon-pvh/product/kbe-343w" TargetMode="External" /><Relationship Id="rId8" Type="http://schemas.openxmlformats.org/officeDocument/2006/relationships/hyperlink" Target="http://&#1087;&#1074;&#1093;&#1087;&#1083;&#1072;&#1089;&#1090;&#1080;&#1082;.&#1088;&#1092;/collection/podstavochnyy-profil-dlya-okon-pvh/product/rehau-pro" TargetMode="External" /><Relationship Id="rId9" Type="http://schemas.openxmlformats.org/officeDocument/2006/relationships/hyperlink" Target="http://&#1087;&#1074;&#1093;&#1087;&#1083;&#1072;&#1089;&#1090;&#1080;&#1082;.&#1088;&#1092;/collection/podstavochnyy-profil-dlya-okon-pvh/product/kbe-343" TargetMode="External" /><Relationship Id="rId10" Type="http://schemas.openxmlformats.org/officeDocument/2006/relationships/hyperlink" Target="http://&#1087;&#1074;&#1093;&#1087;&#1083;&#1072;&#1089;&#1090;&#1080;&#1082;.&#1088;&#1092;/collection/podstavochnyy-profil-dlya-okon-pvh/product/rehau-3xw" TargetMode="External" /><Relationship Id="rId11" Type="http://schemas.openxmlformats.org/officeDocument/2006/relationships/hyperlink" Target="http://&#1087;&#1074;&#1093;&#1087;&#1083;&#1072;&#1089;&#1090;&#1080;&#1082;.&#1088;&#1092;/collection/podstavochnyy-profil-dlya-okon-pvh/product/kbe-342" TargetMode="External" /><Relationship Id="rId12" Type="http://schemas.openxmlformats.org/officeDocument/2006/relationships/hyperlink" Target="http://&#1087;&#1074;&#1093;&#1087;&#1083;&#1072;&#1089;&#1090;&#1080;&#1082;.&#1088;&#1092;/collection/podstavochnyy-profil-dlya-okon-pvh/product/rehau-3x" TargetMode="External" /><Relationship Id="rId13" Type="http://schemas.openxmlformats.org/officeDocument/2006/relationships/hyperlink" Target="http://&#1087;&#1074;&#1093;&#1087;&#1083;&#1072;&#1089;&#1090;&#1080;&#1082;.&#1088;&#1092;/collection/podstavochnyy-profil-dlya-okon-pvh/product/kbe-142" TargetMode="External" /><Relationship Id="rId14" Type="http://schemas.openxmlformats.org/officeDocument/2006/relationships/hyperlink" Target="http://&#1087;&#1074;&#1093;&#1087;&#1083;&#1072;&#1089;&#1090;&#1080;&#1082;.&#1088;&#1092;/collection/soedinitelnyy-profil/product/veka-58s" TargetMode="External" /><Relationship Id="rId15" Type="http://schemas.openxmlformats.org/officeDocument/2006/relationships/hyperlink" Target="http://&#1087;&#1074;&#1093;&#1087;&#1083;&#1072;&#1089;&#1090;&#1080;&#1082;.&#1088;&#1092;/collection/soedinitelnyy-profil/product/veka-70s" TargetMode="External" /><Relationship Id="rId16" Type="http://schemas.openxmlformats.org/officeDocument/2006/relationships/hyperlink" Target="http://&#1087;&#1074;&#1093;&#1087;&#1083;&#1072;&#1089;&#1090;&#1080;&#1082;.&#1088;&#1092;/collection/soedinitelnyy-profil/product/kbe-142-2" TargetMode="External" /><Relationship Id="rId17" Type="http://schemas.openxmlformats.org/officeDocument/2006/relationships/hyperlink" Target="http://&#1087;&#1074;&#1093;&#1087;&#1083;&#1072;&#1089;&#1090;&#1080;&#1082;.&#1088;&#1092;/collection/soedinitelnyy-profil/product/rehau-70s" TargetMode="Externa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50" zoomScaleNormal="150" zoomScalePageLayoutView="0" workbookViewId="0" topLeftCell="A1">
      <selection activeCell="N8" sqref="N8"/>
    </sheetView>
  </sheetViews>
  <sheetFormatPr defaultColWidth="9.33203125" defaultRowHeight="12"/>
  <cols>
    <col min="1" max="1" width="9.83203125" style="0" customWidth="1"/>
    <col min="2" max="2" width="30.5" style="0" customWidth="1"/>
    <col min="3" max="3" width="15.16015625" style="53" customWidth="1"/>
    <col min="4" max="13" width="12.33203125" style="0" customWidth="1"/>
  </cols>
  <sheetData>
    <row r="1" spans="1:13" ht="3" customHeight="1">
      <c r="A1" s="36"/>
      <c r="B1" s="37"/>
      <c r="C1" s="48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2">
      <c r="A2" s="99"/>
      <c r="B2" s="100"/>
      <c r="C2" s="46"/>
      <c r="D2" s="27"/>
      <c r="E2" s="28"/>
      <c r="F2" s="28"/>
      <c r="G2" s="28"/>
      <c r="H2" s="28"/>
      <c r="I2" s="28"/>
      <c r="J2" s="28"/>
      <c r="K2" s="39" t="s">
        <v>14</v>
      </c>
      <c r="L2" s="101" t="s">
        <v>15</v>
      </c>
      <c r="M2" s="102"/>
    </row>
    <row r="3" spans="1:13" ht="12">
      <c r="A3" s="99"/>
      <c r="B3" s="100"/>
      <c r="C3" s="46"/>
      <c r="D3" s="27"/>
      <c r="E3" s="28"/>
      <c r="F3" s="28"/>
      <c r="G3" s="28"/>
      <c r="H3" s="28"/>
      <c r="I3" s="28"/>
      <c r="J3" s="28"/>
      <c r="K3" s="39" t="s">
        <v>12</v>
      </c>
      <c r="L3" s="103" t="s">
        <v>13</v>
      </c>
      <c r="M3" s="104"/>
    </row>
    <row r="4" spans="1:13" ht="12">
      <c r="A4" s="99"/>
      <c r="B4" s="100"/>
      <c r="C4" s="46"/>
      <c r="D4" s="27"/>
      <c r="E4" s="28"/>
      <c r="F4" s="28"/>
      <c r="G4" s="28"/>
      <c r="H4" s="28"/>
      <c r="I4" s="28"/>
      <c r="J4" s="28"/>
      <c r="K4" s="39" t="s">
        <v>16</v>
      </c>
      <c r="L4" s="101" t="s">
        <v>11</v>
      </c>
      <c r="M4" s="104"/>
    </row>
    <row r="5" spans="1:13" ht="0.75" customHeight="1">
      <c r="A5" s="31"/>
      <c r="B5" s="29"/>
      <c r="C5" s="46"/>
      <c r="D5" s="27"/>
      <c r="E5" s="28"/>
      <c r="F5" s="28"/>
      <c r="G5" s="28"/>
      <c r="H5" s="28"/>
      <c r="I5" s="28"/>
      <c r="J5" s="28"/>
      <c r="K5" s="28"/>
      <c r="L5" s="30"/>
      <c r="M5" s="32"/>
    </row>
    <row r="6" spans="1:13" ht="3" customHeight="1" thickBot="1">
      <c r="A6" s="33"/>
      <c r="B6" s="34"/>
      <c r="C6" s="47"/>
      <c r="D6" s="25"/>
      <c r="E6" s="13"/>
      <c r="F6" s="13"/>
      <c r="G6" s="13"/>
      <c r="H6" s="13"/>
      <c r="I6" s="13"/>
      <c r="J6" s="13"/>
      <c r="K6" s="13"/>
      <c r="L6" s="35"/>
      <c r="M6" s="26"/>
    </row>
    <row r="7" spans="1:13" ht="26.25" customHeight="1" thickBot="1">
      <c r="A7" s="108" t="s">
        <v>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ht="12.75" customHeight="1" thickBot="1">
      <c r="A8" s="128" t="s">
        <v>18</v>
      </c>
      <c r="B8" s="129"/>
      <c r="C8" s="105" t="s">
        <v>19</v>
      </c>
      <c r="D8" s="113" t="s">
        <v>36</v>
      </c>
      <c r="E8" s="114"/>
      <c r="F8" s="114"/>
      <c r="G8" s="114"/>
      <c r="H8" s="114"/>
      <c r="I8" s="114"/>
      <c r="J8" s="114"/>
      <c r="K8" s="114"/>
      <c r="L8" s="114"/>
      <c r="M8" s="115"/>
    </row>
    <row r="9" spans="1:13" ht="12.75" customHeight="1" thickBot="1">
      <c r="A9" s="130"/>
      <c r="B9" s="131"/>
      <c r="C9" s="106"/>
      <c r="D9" s="95" t="s">
        <v>4</v>
      </c>
      <c r="E9" s="96"/>
      <c r="F9" s="95" t="s">
        <v>5</v>
      </c>
      <c r="G9" s="96"/>
      <c r="H9" s="95" t="s">
        <v>6</v>
      </c>
      <c r="I9" s="96"/>
      <c r="J9" s="95" t="s">
        <v>8</v>
      </c>
      <c r="K9" s="96"/>
      <c r="L9" s="95" t="s">
        <v>9</v>
      </c>
      <c r="M9" s="96"/>
    </row>
    <row r="10" spans="1:13" ht="12.75" customHeight="1" thickBot="1">
      <c r="A10" s="130"/>
      <c r="B10" s="131"/>
      <c r="C10" s="106"/>
      <c r="D10" s="139" t="s">
        <v>7</v>
      </c>
      <c r="E10" s="117"/>
      <c r="F10" s="97">
        <v>0.05</v>
      </c>
      <c r="G10" s="98"/>
      <c r="H10" s="97">
        <v>0.1</v>
      </c>
      <c r="I10" s="98"/>
      <c r="J10" s="97">
        <v>0.15</v>
      </c>
      <c r="K10" s="98"/>
      <c r="L10" s="97">
        <v>0.2</v>
      </c>
      <c r="M10" s="98"/>
    </row>
    <row r="11" spans="1:13" ht="12.75" customHeight="1" thickBot="1">
      <c r="A11" s="132"/>
      <c r="B11" s="133"/>
      <c r="C11" s="107"/>
      <c r="D11" s="5" t="s">
        <v>1</v>
      </c>
      <c r="E11" s="6" t="s">
        <v>2</v>
      </c>
      <c r="F11" s="5" t="s">
        <v>1</v>
      </c>
      <c r="G11" s="6" t="s">
        <v>2</v>
      </c>
      <c r="H11" s="5" t="s">
        <v>1</v>
      </c>
      <c r="I11" s="6" t="s">
        <v>2</v>
      </c>
      <c r="J11" s="5" t="s">
        <v>1</v>
      </c>
      <c r="K11" s="6" t="s">
        <v>2</v>
      </c>
      <c r="L11" s="5" t="s">
        <v>1</v>
      </c>
      <c r="M11" s="6" t="s">
        <v>2</v>
      </c>
    </row>
    <row r="12" spans="1:13" s="1" customFormat="1" ht="12.75" customHeight="1" thickBot="1">
      <c r="A12" s="116" t="s">
        <v>40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7"/>
    </row>
    <row r="13" spans="1:13" ht="12.75" customHeight="1">
      <c r="A13" s="40" t="s">
        <v>10</v>
      </c>
      <c r="B13" s="2" t="s">
        <v>20</v>
      </c>
      <c r="C13" s="49" t="s">
        <v>21</v>
      </c>
      <c r="D13" s="9">
        <v>36</v>
      </c>
      <c r="E13" s="10">
        <f>D13/0.3</f>
        <v>120</v>
      </c>
      <c r="F13" s="9">
        <f>D13*0.95</f>
        <v>34.199999999999996</v>
      </c>
      <c r="G13" s="10">
        <f>E13*0.95</f>
        <v>114</v>
      </c>
      <c r="H13" s="9">
        <f>D13*0.9</f>
        <v>32.4</v>
      </c>
      <c r="I13" s="14">
        <f>E13*0.9</f>
        <v>108</v>
      </c>
      <c r="J13" s="9">
        <f>D13*0.85</f>
        <v>30.599999999999998</v>
      </c>
      <c r="K13" s="10">
        <f>E13*0.85</f>
        <v>102</v>
      </c>
      <c r="L13" s="9">
        <f>D13*0.8</f>
        <v>28.8</v>
      </c>
      <c r="M13" s="18">
        <f>E13*0.8</f>
        <v>96</v>
      </c>
    </row>
    <row r="14" spans="1:13" ht="12.75" customHeight="1" thickBot="1">
      <c r="A14" s="41" t="s">
        <v>10</v>
      </c>
      <c r="B14" s="4" t="s">
        <v>33</v>
      </c>
      <c r="C14" s="50" t="s">
        <v>21</v>
      </c>
      <c r="D14" s="12">
        <v>40</v>
      </c>
      <c r="E14" s="16">
        <f>D14/0.3</f>
        <v>133.33333333333334</v>
      </c>
      <c r="F14" s="54">
        <f>D14*0.95</f>
        <v>38</v>
      </c>
      <c r="G14" s="16">
        <f>E14*0.95</f>
        <v>126.66666666666667</v>
      </c>
      <c r="H14" s="17">
        <f>D14*0.9</f>
        <v>36</v>
      </c>
      <c r="I14" s="54">
        <f>E14*0.9</f>
        <v>120.00000000000001</v>
      </c>
      <c r="J14" s="17">
        <f>D14*0.85</f>
        <v>34</v>
      </c>
      <c r="K14" s="54">
        <f>E14*0.85</f>
        <v>113.33333333333334</v>
      </c>
      <c r="L14" s="17">
        <f>D14*0.8</f>
        <v>32</v>
      </c>
      <c r="M14" s="19">
        <f>E14*0.8</f>
        <v>106.66666666666669</v>
      </c>
    </row>
    <row r="15" spans="1:13" s="1" customFormat="1" ht="12.75" customHeight="1" thickBot="1">
      <c r="A15" s="126" t="s">
        <v>41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</row>
    <row r="16" spans="1:13" ht="12.75" customHeight="1">
      <c r="A16" s="118" t="s">
        <v>10</v>
      </c>
      <c r="B16" s="2" t="s">
        <v>20</v>
      </c>
      <c r="C16" s="49" t="s">
        <v>22</v>
      </c>
      <c r="D16" s="9">
        <v>99</v>
      </c>
      <c r="E16" s="10">
        <f>D16/0.675</f>
        <v>146.66666666666666</v>
      </c>
      <c r="F16" s="14">
        <f aca="true" t="shared" si="0" ref="F16:G20">D16*0.95</f>
        <v>94.05</v>
      </c>
      <c r="G16" s="20">
        <f t="shared" si="0"/>
        <v>139.33333333333331</v>
      </c>
      <c r="H16" s="9">
        <f aca="true" t="shared" si="1" ref="H16:I20">D16*0.9</f>
        <v>89.10000000000001</v>
      </c>
      <c r="I16" s="10">
        <f t="shared" si="1"/>
        <v>132</v>
      </c>
      <c r="J16" s="14">
        <f aca="true" t="shared" si="2" ref="J16:K20">D16*0.85</f>
        <v>84.14999999999999</v>
      </c>
      <c r="K16" s="20">
        <f t="shared" si="2"/>
        <v>124.66666666666666</v>
      </c>
      <c r="L16" s="9">
        <f aca="true" t="shared" si="3" ref="L16:M20">D16*0.8</f>
        <v>79.2</v>
      </c>
      <c r="M16" s="10">
        <f t="shared" si="3"/>
        <v>117.33333333333333</v>
      </c>
    </row>
    <row r="17" spans="1:13" ht="12.75" customHeight="1">
      <c r="A17" s="119"/>
      <c r="B17" s="3" t="s">
        <v>20</v>
      </c>
      <c r="C17" s="51" t="s">
        <v>23</v>
      </c>
      <c r="D17" s="11">
        <v>109</v>
      </c>
      <c r="E17" s="7">
        <f>D17/0.75</f>
        <v>145.33333333333334</v>
      </c>
      <c r="F17" s="23">
        <f t="shared" si="0"/>
        <v>103.55</v>
      </c>
      <c r="G17" s="21">
        <f t="shared" si="0"/>
        <v>138.06666666666666</v>
      </c>
      <c r="H17" s="11">
        <f t="shared" si="1"/>
        <v>98.10000000000001</v>
      </c>
      <c r="I17" s="7">
        <f t="shared" si="1"/>
        <v>130.8</v>
      </c>
      <c r="J17" s="23">
        <f t="shared" si="2"/>
        <v>92.64999999999999</v>
      </c>
      <c r="K17" s="21">
        <f t="shared" si="2"/>
        <v>123.53333333333333</v>
      </c>
      <c r="L17" s="11">
        <f t="shared" si="3"/>
        <v>87.2</v>
      </c>
      <c r="M17" s="7">
        <f t="shared" si="3"/>
        <v>116.26666666666668</v>
      </c>
    </row>
    <row r="18" spans="1:13" ht="12.75" customHeight="1">
      <c r="A18" s="125" t="s">
        <v>10</v>
      </c>
      <c r="B18" s="3" t="s">
        <v>33</v>
      </c>
      <c r="C18" s="51" t="s">
        <v>22</v>
      </c>
      <c r="D18" s="11">
        <v>119</v>
      </c>
      <c r="E18" s="7">
        <f>D18/0.675</f>
        <v>176.29629629629628</v>
      </c>
      <c r="F18" s="23">
        <f t="shared" si="0"/>
        <v>113.05</v>
      </c>
      <c r="G18" s="21">
        <f t="shared" si="0"/>
        <v>167.48148148148147</v>
      </c>
      <c r="H18" s="11">
        <f t="shared" si="1"/>
        <v>107.10000000000001</v>
      </c>
      <c r="I18" s="7">
        <f t="shared" si="1"/>
        <v>158.66666666666666</v>
      </c>
      <c r="J18" s="23">
        <f t="shared" si="2"/>
        <v>101.14999999999999</v>
      </c>
      <c r="K18" s="21">
        <f t="shared" si="2"/>
        <v>149.85185185185182</v>
      </c>
      <c r="L18" s="11">
        <f t="shared" si="3"/>
        <v>95.2</v>
      </c>
      <c r="M18" s="7">
        <f t="shared" si="3"/>
        <v>141.03703703703704</v>
      </c>
    </row>
    <row r="19" spans="1:13" ht="12.75" customHeight="1">
      <c r="A19" s="119"/>
      <c r="B19" s="3" t="s">
        <v>33</v>
      </c>
      <c r="C19" s="51" t="s">
        <v>23</v>
      </c>
      <c r="D19" s="11">
        <v>133</v>
      </c>
      <c r="E19" s="7">
        <f>D19/0.75</f>
        <v>177.33333333333334</v>
      </c>
      <c r="F19" s="23">
        <f t="shared" si="0"/>
        <v>126.35</v>
      </c>
      <c r="G19" s="21">
        <f t="shared" si="0"/>
        <v>168.46666666666667</v>
      </c>
      <c r="H19" s="11">
        <f t="shared" si="1"/>
        <v>119.7</v>
      </c>
      <c r="I19" s="7">
        <f t="shared" si="1"/>
        <v>159.60000000000002</v>
      </c>
      <c r="J19" s="23">
        <f t="shared" si="2"/>
        <v>113.05</v>
      </c>
      <c r="K19" s="21">
        <f t="shared" si="2"/>
        <v>150.73333333333335</v>
      </c>
      <c r="L19" s="11">
        <f t="shared" si="3"/>
        <v>106.4</v>
      </c>
      <c r="M19" s="7">
        <f t="shared" si="3"/>
        <v>141.86666666666667</v>
      </c>
    </row>
    <row r="20" spans="1:13" ht="12.75" customHeight="1">
      <c r="A20" s="125" t="s">
        <v>10</v>
      </c>
      <c r="B20" s="3" t="s">
        <v>32</v>
      </c>
      <c r="C20" s="51" t="s">
        <v>22</v>
      </c>
      <c r="D20" s="11">
        <v>119</v>
      </c>
      <c r="E20" s="7">
        <f>D20/0.675</f>
        <v>176.29629629629628</v>
      </c>
      <c r="F20" s="23">
        <f t="shared" si="0"/>
        <v>113.05</v>
      </c>
      <c r="G20" s="21">
        <f t="shared" si="0"/>
        <v>167.48148148148147</v>
      </c>
      <c r="H20" s="11">
        <f t="shared" si="1"/>
        <v>107.10000000000001</v>
      </c>
      <c r="I20" s="7">
        <f t="shared" si="1"/>
        <v>158.66666666666666</v>
      </c>
      <c r="J20" s="23">
        <f t="shared" si="2"/>
        <v>101.14999999999999</v>
      </c>
      <c r="K20" s="21">
        <f t="shared" si="2"/>
        <v>149.85185185185182</v>
      </c>
      <c r="L20" s="11">
        <f t="shared" si="3"/>
        <v>95.2</v>
      </c>
      <c r="M20" s="7">
        <f t="shared" si="3"/>
        <v>141.03703703703704</v>
      </c>
    </row>
    <row r="21" spans="1:13" ht="12.75" customHeight="1">
      <c r="A21" s="119"/>
      <c r="B21" s="3" t="s">
        <v>32</v>
      </c>
      <c r="C21" s="51" t="s">
        <v>23</v>
      </c>
      <c r="D21" s="11">
        <v>133</v>
      </c>
      <c r="E21" s="7">
        <f>D21/0.75</f>
        <v>177.33333333333334</v>
      </c>
      <c r="F21" s="23">
        <f aca="true" t="shared" si="4" ref="F21:G24">D21*0.95</f>
        <v>126.35</v>
      </c>
      <c r="G21" s="21">
        <f>E21*0.95</f>
        <v>168.46666666666667</v>
      </c>
      <c r="H21" s="11">
        <f aca="true" t="shared" si="5" ref="H21:I24">D21*0.9</f>
        <v>119.7</v>
      </c>
      <c r="I21" s="7">
        <f>E21*0.9</f>
        <v>159.60000000000002</v>
      </c>
      <c r="J21" s="23">
        <f aca="true" t="shared" si="6" ref="J21:K24">D21*0.85</f>
        <v>113.05</v>
      </c>
      <c r="K21" s="21">
        <f>E21*0.85</f>
        <v>150.73333333333335</v>
      </c>
      <c r="L21" s="11">
        <f aca="true" t="shared" si="7" ref="L21:M24">D21*0.8</f>
        <v>106.4</v>
      </c>
      <c r="M21" s="7">
        <f>E21*0.8</f>
        <v>141.86666666666667</v>
      </c>
    </row>
    <row r="22" spans="1:13" ht="12.75" customHeight="1">
      <c r="A22" s="125" t="s">
        <v>10</v>
      </c>
      <c r="B22" s="3" t="s">
        <v>31</v>
      </c>
      <c r="C22" s="51" t="s">
        <v>24</v>
      </c>
      <c r="D22" s="11">
        <v>149</v>
      </c>
      <c r="E22" s="7">
        <f>D22/0.6</f>
        <v>248.33333333333334</v>
      </c>
      <c r="F22" s="23">
        <f t="shared" si="4"/>
        <v>141.54999999999998</v>
      </c>
      <c r="G22" s="21">
        <f t="shared" si="4"/>
        <v>235.91666666666666</v>
      </c>
      <c r="H22" s="11">
        <f t="shared" si="5"/>
        <v>134.1</v>
      </c>
      <c r="I22" s="7">
        <f t="shared" si="5"/>
        <v>223.5</v>
      </c>
      <c r="J22" s="23">
        <f t="shared" si="6"/>
        <v>126.64999999999999</v>
      </c>
      <c r="K22" s="21">
        <f t="shared" si="6"/>
        <v>211.08333333333334</v>
      </c>
      <c r="L22" s="11">
        <f t="shared" si="7"/>
        <v>119.2</v>
      </c>
      <c r="M22" s="7">
        <f t="shared" si="7"/>
        <v>198.66666666666669</v>
      </c>
    </row>
    <row r="23" spans="1:13" ht="12.75" customHeight="1">
      <c r="A23" s="119"/>
      <c r="B23" s="3" t="s">
        <v>30</v>
      </c>
      <c r="C23" s="51" t="s">
        <v>25</v>
      </c>
      <c r="D23" s="11">
        <v>179</v>
      </c>
      <c r="E23" s="7">
        <f>D23/0.72</f>
        <v>248.61111111111111</v>
      </c>
      <c r="F23" s="23">
        <f t="shared" si="4"/>
        <v>170.04999999999998</v>
      </c>
      <c r="G23" s="21">
        <f t="shared" si="4"/>
        <v>236.18055555555554</v>
      </c>
      <c r="H23" s="11">
        <f t="shared" si="5"/>
        <v>161.1</v>
      </c>
      <c r="I23" s="7">
        <f t="shared" si="5"/>
        <v>223.75</v>
      </c>
      <c r="J23" s="23">
        <f t="shared" si="6"/>
        <v>152.15</v>
      </c>
      <c r="K23" s="21">
        <f t="shared" si="6"/>
        <v>211.31944444444443</v>
      </c>
      <c r="L23" s="11">
        <f t="shared" si="7"/>
        <v>143.20000000000002</v>
      </c>
      <c r="M23" s="7">
        <f t="shared" si="7"/>
        <v>198.8888888888889</v>
      </c>
    </row>
    <row r="24" spans="1:13" ht="12.75" customHeight="1" thickBot="1">
      <c r="A24" s="42" t="s">
        <v>10</v>
      </c>
      <c r="B24" s="4" t="s">
        <v>29</v>
      </c>
      <c r="C24" s="50" t="s">
        <v>22</v>
      </c>
      <c r="D24" s="12">
        <v>240</v>
      </c>
      <c r="E24" s="8">
        <f>D24/0.675</f>
        <v>355.55555555555554</v>
      </c>
      <c r="F24" s="15">
        <f t="shared" si="4"/>
        <v>228</v>
      </c>
      <c r="G24" s="22">
        <f t="shared" si="4"/>
        <v>337.77777777777777</v>
      </c>
      <c r="H24" s="12">
        <f t="shared" si="5"/>
        <v>216</v>
      </c>
      <c r="I24" s="8">
        <f t="shared" si="5"/>
        <v>320</v>
      </c>
      <c r="J24" s="15">
        <f t="shared" si="6"/>
        <v>204</v>
      </c>
      <c r="K24" s="22">
        <f t="shared" si="6"/>
        <v>302.22222222222223</v>
      </c>
      <c r="L24" s="12">
        <f t="shared" si="7"/>
        <v>192</v>
      </c>
      <c r="M24" s="8">
        <f t="shared" si="7"/>
        <v>284.44444444444446</v>
      </c>
    </row>
    <row r="25" spans="1:13" s="1" customFormat="1" ht="12.75" customHeight="1" thickBo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</row>
    <row r="26" spans="1:13" ht="12.75" customHeight="1">
      <c r="A26" s="136" t="s">
        <v>10</v>
      </c>
      <c r="B26" s="43" t="s">
        <v>34</v>
      </c>
      <c r="C26" s="49" t="s">
        <v>26</v>
      </c>
      <c r="D26" s="120">
        <v>39</v>
      </c>
      <c r="E26" s="121"/>
      <c r="F26" s="120">
        <f>D26*0.95</f>
        <v>37.05</v>
      </c>
      <c r="G26" s="121"/>
      <c r="H26" s="120">
        <f>D26*0.9</f>
        <v>35.1</v>
      </c>
      <c r="I26" s="121"/>
      <c r="J26" s="120">
        <f>D26*0.85</f>
        <v>33.15</v>
      </c>
      <c r="K26" s="121"/>
      <c r="L26" s="120">
        <f>D26*0.8</f>
        <v>31.200000000000003</v>
      </c>
      <c r="M26" s="121"/>
    </row>
    <row r="27" spans="1:13" ht="12.75" customHeight="1">
      <c r="A27" s="137"/>
      <c r="B27" s="44" t="s">
        <v>35</v>
      </c>
      <c r="C27" s="51" t="s">
        <v>26</v>
      </c>
      <c r="D27" s="111">
        <v>99</v>
      </c>
      <c r="E27" s="112"/>
      <c r="F27" s="111">
        <f>D27*0.95</f>
        <v>94.05</v>
      </c>
      <c r="G27" s="112"/>
      <c r="H27" s="111">
        <f>D27*0.9</f>
        <v>89.10000000000001</v>
      </c>
      <c r="I27" s="112"/>
      <c r="J27" s="111">
        <f>D27*0.85</f>
        <v>84.14999999999999</v>
      </c>
      <c r="K27" s="112"/>
      <c r="L27" s="111">
        <f>D27*0.8</f>
        <v>79.2</v>
      </c>
      <c r="M27" s="112"/>
    </row>
    <row r="28" spans="1:13" ht="12.75" customHeight="1" thickBot="1">
      <c r="A28" s="138"/>
      <c r="B28" s="45" t="s">
        <v>28</v>
      </c>
      <c r="C28" s="50" t="s">
        <v>27</v>
      </c>
      <c r="D28" s="134">
        <v>99</v>
      </c>
      <c r="E28" s="135"/>
      <c r="F28" s="134">
        <f>D28*0.95</f>
        <v>94.05</v>
      </c>
      <c r="G28" s="135"/>
      <c r="H28" s="134">
        <f>D28*0.9</f>
        <v>89.10000000000001</v>
      </c>
      <c r="I28" s="135"/>
      <c r="J28" s="134">
        <f>D28*0.85</f>
        <v>84.14999999999999</v>
      </c>
      <c r="K28" s="135"/>
      <c r="L28" s="134">
        <f>D28*0.8</f>
        <v>79.2</v>
      </c>
      <c r="M28" s="135"/>
    </row>
    <row r="29" ht="12"/>
    <row r="30" spans="1:8" ht="12">
      <c r="A30" s="124" t="s">
        <v>3</v>
      </c>
      <c r="B30" s="124"/>
      <c r="C30" s="52"/>
      <c r="D30" s="24"/>
      <c r="E30" s="24"/>
      <c r="F30" s="24"/>
      <c r="G30" s="24"/>
      <c r="H30" s="24"/>
    </row>
    <row r="43" ht="12"/>
    <row r="44" ht="12"/>
    <row r="45" ht="12"/>
    <row r="46" ht="12"/>
    <row r="47" ht="12"/>
    <row r="48" ht="12"/>
  </sheetData>
  <sheetProtection/>
  <mergeCells count="42">
    <mergeCell ref="F10:G10"/>
    <mergeCell ref="H10:I10"/>
    <mergeCell ref="J10:K10"/>
    <mergeCell ref="F27:G27"/>
    <mergeCell ref="H27:I27"/>
    <mergeCell ref="J28:K28"/>
    <mergeCell ref="A26:A28"/>
    <mergeCell ref="D26:E26"/>
    <mergeCell ref="H26:I26"/>
    <mergeCell ref="F26:G26"/>
    <mergeCell ref="J27:K27"/>
    <mergeCell ref="D27:E27"/>
    <mergeCell ref="A30:B30"/>
    <mergeCell ref="A18:A19"/>
    <mergeCell ref="A20:A21"/>
    <mergeCell ref="A15:M15"/>
    <mergeCell ref="A8:B11"/>
    <mergeCell ref="L28:M28"/>
    <mergeCell ref="F28:G28"/>
    <mergeCell ref="H28:I28"/>
    <mergeCell ref="A22:A23"/>
    <mergeCell ref="D28:E28"/>
    <mergeCell ref="L27:M27"/>
    <mergeCell ref="D8:M8"/>
    <mergeCell ref="A12:M12"/>
    <mergeCell ref="A16:A17"/>
    <mergeCell ref="J26:K26"/>
    <mergeCell ref="A25:M25"/>
    <mergeCell ref="L9:M9"/>
    <mergeCell ref="L26:M26"/>
    <mergeCell ref="H9:I9"/>
    <mergeCell ref="D10:E10"/>
    <mergeCell ref="J9:K9"/>
    <mergeCell ref="L10:M10"/>
    <mergeCell ref="A2:B4"/>
    <mergeCell ref="L2:M2"/>
    <mergeCell ref="L3:M3"/>
    <mergeCell ref="L4:M4"/>
    <mergeCell ref="D9:E9"/>
    <mergeCell ref="F9:G9"/>
    <mergeCell ref="C8:C11"/>
    <mergeCell ref="A7:M7"/>
  </mergeCells>
  <hyperlinks>
    <hyperlink ref="A13" r:id="rId1" display="Описание"/>
    <hyperlink ref="A16" r:id="rId2" display="Описание"/>
    <hyperlink ref="A18" r:id="rId3" display="Описание"/>
    <hyperlink ref="A20:A21" r:id="rId4" display="Описание"/>
    <hyperlink ref="L4" r:id="rId5" display="info@pvhplastik.ru"/>
    <hyperlink ref="L2:M2" r:id="rId6" display="пвхпластик.рф"/>
    <hyperlink ref="A24" r:id="rId7" display="Описание"/>
    <hyperlink ref="A22:A23" r:id="rId8" display="Описание"/>
    <hyperlink ref="A26" r:id="rId9" display="Описание"/>
  </hyperlinks>
  <printOptions/>
  <pageMargins left="0.7" right="0.7" top="0.75" bottom="0.75" header="0.3" footer="0.3"/>
  <pageSetup horizontalDpi="300" verticalDpi="300" orientation="portrait" paperSize="9" r:id="rId13"/>
  <ignoredErrors>
    <ignoredError sqref="E18:E20 E17" formula="1"/>
  </ignoredErrors>
  <drawing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="150" zoomScaleNormal="150" zoomScalePageLayoutView="0" workbookViewId="0" topLeftCell="A1">
      <selection activeCell="K13" sqref="K13"/>
    </sheetView>
  </sheetViews>
  <sheetFormatPr defaultColWidth="9.33203125" defaultRowHeight="12"/>
  <cols>
    <col min="1" max="1" width="9.83203125" style="0" customWidth="1"/>
    <col min="2" max="2" width="19.16015625" style="0" customWidth="1"/>
    <col min="3" max="3" width="10.16015625" style="53" customWidth="1"/>
    <col min="4" max="13" width="12.33203125" style="0" customWidth="1"/>
  </cols>
  <sheetData>
    <row r="1" spans="1:13" ht="3" customHeight="1">
      <c r="A1" s="36"/>
      <c r="B1" s="37"/>
      <c r="C1" s="48"/>
      <c r="D1" s="37"/>
      <c r="E1" s="37"/>
      <c r="F1" s="37"/>
      <c r="G1" s="37"/>
      <c r="H1" s="37"/>
      <c r="I1" s="38"/>
      <c r="J1" s="37"/>
      <c r="K1" s="37"/>
      <c r="L1" s="37"/>
      <c r="M1" s="38"/>
    </row>
    <row r="2" spans="1:9" ht="12">
      <c r="A2" s="99"/>
      <c r="B2" s="100"/>
      <c r="C2" s="46"/>
      <c r="D2" s="27"/>
      <c r="E2" s="28"/>
      <c r="F2" s="28"/>
      <c r="G2" s="39" t="s">
        <v>14</v>
      </c>
      <c r="H2" s="101" t="s">
        <v>15</v>
      </c>
      <c r="I2" s="102"/>
    </row>
    <row r="3" spans="1:13" ht="12">
      <c r="A3" s="99"/>
      <c r="B3" s="100"/>
      <c r="C3" s="46"/>
      <c r="D3" s="27"/>
      <c r="E3" s="28"/>
      <c r="F3" s="28"/>
      <c r="G3" s="39" t="s">
        <v>12</v>
      </c>
      <c r="H3" s="103" t="s">
        <v>13</v>
      </c>
      <c r="I3" s="104"/>
      <c r="J3" s="59"/>
      <c r="K3" s="59"/>
      <c r="L3" s="59"/>
      <c r="M3" s="59"/>
    </row>
    <row r="4" spans="1:13" ht="12">
      <c r="A4" s="99"/>
      <c r="B4" s="100"/>
      <c r="C4" s="46"/>
      <c r="D4" s="27"/>
      <c r="E4" s="28"/>
      <c r="F4" s="28"/>
      <c r="G4" s="39" t="s">
        <v>16</v>
      </c>
      <c r="H4" s="101" t="s">
        <v>11</v>
      </c>
      <c r="I4" s="104"/>
      <c r="J4" s="59"/>
      <c r="K4" s="59"/>
      <c r="L4" s="59"/>
      <c r="M4" s="59"/>
    </row>
    <row r="5" spans="1:13" ht="0.75" customHeight="1">
      <c r="A5" s="55"/>
      <c r="B5" s="56"/>
      <c r="C5" s="46"/>
      <c r="D5" s="27"/>
      <c r="E5" s="28"/>
      <c r="F5" s="28"/>
      <c r="G5" s="28"/>
      <c r="H5" s="28"/>
      <c r="I5" s="60"/>
      <c r="J5" s="28"/>
      <c r="K5" s="28"/>
      <c r="L5" s="57"/>
      <c r="M5" s="58"/>
    </row>
    <row r="6" spans="1:13" ht="3" customHeight="1" thickBot="1">
      <c r="A6" s="33"/>
      <c r="B6" s="34"/>
      <c r="C6" s="47"/>
      <c r="D6" s="25"/>
      <c r="E6" s="13"/>
      <c r="F6" s="13"/>
      <c r="G6" s="13"/>
      <c r="H6" s="13"/>
      <c r="I6" s="61"/>
      <c r="J6" s="28"/>
      <c r="K6" s="28"/>
      <c r="L6" s="57"/>
      <c r="M6" s="58"/>
    </row>
    <row r="7" spans="1:13" ht="26.25" customHeight="1" thickBot="1">
      <c r="A7" s="108" t="s">
        <v>0</v>
      </c>
      <c r="B7" s="109"/>
      <c r="C7" s="109"/>
      <c r="D7" s="109"/>
      <c r="E7" s="109"/>
      <c r="F7" s="109"/>
      <c r="G7" s="109"/>
      <c r="H7" s="109"/>
      <c r="I7" s="110"/>
      <c r="J7" s="59"/>
      <c r="K7" s="59"/>
      <c r="L7" s="59"/>
      <c r="M7" s="59"/>
    </row>
    <row r="8" spans="1:13" ht="12.75" customHeight="1" thickBot="1">
      <c r="A8" s="128" t="s">
        <v>18</v>
      </c>
      <c r="B8" s="129"/>
      <c r="C8" s="105" t="s">
        <v>39</v>
      </c>
      <c r="D8" s="113" t="s">
        <v>36</v>
      </c>
      <c r="E8" s="114"/>
      <c r="F8" s="114"/>
      <c r="G8" s="114"/>
      <c r="H8" s="114"/>
      <c r="I8" s="115"/>
      <c r="J8" s="59"/>
      <c r="K8" s="59"/>
      <c r="L8" s="59"/>
      <c r="M8" s="59"/>
    </row>
    <row r="9" spans="1:9" ht="12.75" customHeight="1" thickBot="1">
      <c r="A9" s="130"/>
      <c r="B9" s="131"/>
      <c r="C9" s="106"/>
      <c r="D9" s="95" t="s">
        <v>4</v>
      </c>
      <c r="E9" s="96"/>
      <c r="F9" s="95" t="s">
        <v>5</v>
      </c>
      <c r="G9" s="96"/>
      <c r="H9" s="95" t="s">
        <v>56</v>
      </c>
      <c r="I9" s="96"/>
    </row>
    <row r="10" spans="1:9" ht="12.75" customHeight="1" thickBot="1">
      <c r="A10" s="130"/>
      <c r="B10" s="131"/>
      <c r="C10" s="106"/>
      <c r="D10" s="139" t="s">
        <v>7</v>
      </c>
      <c r="E10" s="117"/>
      <c r="F10" s="97">
        <v>0.05</v>
      </c>
      <c r="G10" s="98"/>
      <c r="H10" s="97">
        <v>0.1</v>
      </c>
      <c r="I10" s="98"/>
    </row>
    <row r="11" spans="1:9" ht="12.75" customHeight="1" thickBot="1">
      <c r="A11" s="132"/>
      <c r="B11" s="133"/>
      <c r="C11" s="107"/>
      <c r="D11" s="5" t="s">
        <v>1</v>
      </c>
      <c r="E11" s="6" t="s">
        <v>43</v>
      </c>
      <c r="F11" s="5" t="s">
        <v>1</v>
      </c>
      <c r="G11" s="6" t="s">
        <v>43</v>
      </c>
      <c r="H11" s="5" t="s">
        <v>1</v>
      </c>
      <c r="I11" s="6" t="s">
        <v>43</v>
      </c>
    </row>
    <row r="12" spans="1:9" s="1" customFormat="1" ht="12.75" customHeight="1" thickBot="1">
      <c r="A12" s="144" t="s">
        <v>17</v>
      </c>
      <c r="B12" s="122"/>
      <c r="C12" s="122"/>
      <c r="D12" s="122"/>
      <c r="E12" s="122"/>
      <c r="F12" s="122"/>
      <c r="G12" s="122"/>
      <c r="H12" s="122"/>
      <c r="I12" s="123"/>
    </row>
    <row r="13" spans="1:9" s="1" customFormat="1" ht="12.75" customHeight="1" thickBot="1">
      <c r="A13" s="140" t="s">
        <v>37</v>
      </c>
      <c r="B13" s="116"/>
      <c r="C13" s="116"/>
      <c r="D13" s="116"/>
      <c r="E13" s="116"/>
      <c r="F13" s="116"/>
      <c r="G13" s="116"/>
      <c r="H13" s="116"/>
      <c r="I13" s="117"/>
    </row>
    <row r="14" spans="1:9" ht="12.75" customHeight="1">
      <c r="A14" s="62" t="s">
        <v>10</v>
      </c>
      <c r="B14" s="63" t="s">
        <v>57</v>
      </c>
      <c r="C14" s="64" t="s">
        <v>50</v>
      </c>
      <c r="D14" s="65">
        <f>E14*6</f>
        <v>133.8</v>
      </c>
      <c r="E14" s="66">
        <v>22.3</v>
      </c>
      <c r="F14" s="67">
        <f>G14*6</f>
        <v>127.10999999999999</v>
      </c>
      <c r="G14" s="68">
        <f>E14*0.95</f>
        <v>21.185</v>
      </c>
      <c r="H14" s="67">
        <f>I14*6</f>
        <v>120.42</v>
      </c>
      <c r="I14" s="69">
        <f aca="true" t="shared" si="0" ref="I14:I29">E14*0.9</f>
        <v>20.07</v>
      </c>
    </row>
    <row r="15" spans="1:9" ht="12.75" customHeight="1">
      <c r="A15" s="70" t="s">
        <v>10</v>
      </c>
      <c r="B15" s="71" t="s">
        <v>58</v>
      </c>
      <c r="C15" s="72" t="s">
        <v>50</v>
      </c>
      <c r="D15" s="73">
        <f>E15*6</f>
        <v>147</v>
      </c>
      <c r="E15" s="68">
        <v>24.5</v>
      </c>
      <c r="F15" s="74">
        <f>G15*6</f>
        <v>139.64999999999998</v>
      </c>
      <c r="G15" s="68">
        <f>E15*0.95</f>
        <v>23.275</v>
      </c>
      <c r="H15" s="74">
        <f>I15*6</f>
        <v>132.3</v>
      </c>
      <c r="I15" s="75">
        <f t="shared" si="0"/>
        <v>22.05</v>
      </c>
    </row>
    <row r="16" spans="1:9" ht="12.75" customHeight="1">
      <c r="A16" s="70" t="s">
        <v>10</v>
      </c>
      <c r="B16" s="71" t="s">
        <v>59</v>
      </c>
      <c r="C16" s="72" t="s">
        <v>50</v>
      </c>
      <c r="D16" s="73">
        <f>E16*6</f>
        <v>162</v>
      </c>
      <c r="E16" s="68">
        <v>27</v>
      </c>
      <c r="F16" s="74">
        <f>G16*6</f>
        <v>153.89999999999998</v>
      </c>
      <c r="G16" s="68">
        <f aca="true" t="shared" si="1" ref="G16:G24">E16*0.95</f>
        <v>25.65</v>
      </c>
      <c r="H16" s="74">
        <f>I16*6</f>
        <v>145.8</v>
      </c>
      <c r="I16" s="75">
        <f t="shared" si="0"/>
        <v>24.3</v>
      </c>
    </row>
    <row r="17" spans="1:9" ht="12.75" customHeight="1">
      <c r="A17" s="62" t="s">
        <v>10</v>
      </c>
      <c r="B17" s="63" t="s">
        <v>47</v>
      </c>
      <c r="C17" s="64" t="s">
        <v>38</v>
      </c>
      <c r="D17" s="65">
        <f aca="true" t="shared" si="2" ref="D17:D24">E17*6.5</f>
        <v>117</v>
      </c>
      <c r="E17" s="66">
        <v>18</v>
      </c>
      <c r="F17" s="67">
        <f aca="true" t="shared" si="3" ref="F17:F24">G17*6.5</f>
        <v>111.14999999999999</v>
      </c>
      <c r="G17" s="68">
        <f t="shared" si="1"/>
        <v>17.099999999999998</v>
      </c>
      <c r="H17" s="67">
        <f aca="true" t="shared" si="4" ref="H17:H24">I17*6.5</f>
        <v>105.3</v>
      </c>
      <c r="I17" s="69">
        <f t="shared" si="0"/>
        <v>16.2</v>
      </c>
    </row>
    <row r="18" spans="1:9" ht="12.75" customHeight="1">
      <c r="A18" s="70" t="s">
        <v>10</v>
      </c>
      <c r="B18" s="71" t="s">
        <v>48</v>
      </c>
      <c r="C18" s="72" t="s">
        <v>38</v>
      </c>
      <c r="D18" s="73">
        <f t="shared" si="2"/>
        <v>159.25</v>
      </c>
      <c r="E18" s="68">
        <v>24.5</v>
      </c>
      <c r="F18" s="74">
        <f t="shared" si="3"/>
        <v>151.2875</v>
      </c>
      <c r="G18" s="68">
        <f t="shared" si="1"/>
        <v>23.275</v>
      </c>
      <c r="H18" s="74">
        <f t="shared" si="4"/>
        <v>143.32500000000002</v>
      </c>
      <c r="I18" s="75">
        <f t="shared" si="0"/>
        <v>22.05</v>
      </c>
    </row>
    <row r="19" spans="1:9" ht="12.75" customHeight="1">
      <c r="A19" s="70" t="s">
        <v>10</v>
      </c>
      <c r="B19" s="71" t="s">
        <v>49</v>
      </c>
      <c r="C19" s="72" t="s">
        <v>38</v>
      </c>
      <c r="D19" s="73">
        <f t="shared" si="2"/>
        <v>152.75</v>
      </c>
      <c r="E19" s="68">
        <v>23.5</v>
      </c>
      <c r="F19" s="74">
        <f t="shared" si="3"/>
        <v>145.11249999999998</v>
      </c>
      <c r="G19" s="68">
        <f t="shared" si="1"/>
        <v>22.325</v>
      </c>
      <c r="H19" s="74">
        <f t="shared" si="4"/>
        <v>137.47500000000002</v>
      </c>
      <c r="I19" s="75">
        <f t="shared" si="0"/>
        <v>21.150000000000002</v>
      </c>
    </row>
    <row r="20" spans="1:9" ht="12.75" customHeight="1">
      <c r="A20" s="70" t="s">
        <v>10</v>
      </c>
      <c r="B20" s="71" t="s">
        <v>60</v>
      </c>
      <c r="C20" s="72" t="s">
        <v>38</v>
      </c>
      <c r="D20" s="73">
        <f t="shared" si="2"/>
        <v>188.5</v>
      </c>
      <c r="E20" s="68">
        <v>29</v>
      </c>
      <c r="F20" s="74">
        <f t="shared" si="3"/>
        <v>179.075</v>
      </c>
      <c r="G20" s="68">
        <f t="shared" si="1"/>
        <v>27.549999999999997</v>
      </c>
      <c r="H20" s="74">
        <f t="shared" si="4"/>
        <v>169.65</v>
      </c>
      <c r="I20" s="75">
        <f t="shared" si="0"/>
        <v>26.1</v>
      </c>
    </row>
    <row r="21" spans="1:9" ht="12.75" customHeight="1">
      <c r="A21" s="70" t="s">
        <v>10</v>
      </c>
      <c r="B21" s="71" t="s">
        <v>45</v>
      </c>
      <c r="C21" s="72" t="s">
        <v>38</v>
      </c>
      <c r="D21" s="73">
        <f t="shared" si="2"/>
        <v>188.5</v>
      </c>
      <c r="E21" s="68">
        <v>29</v>
      </c>
      <c r="F21" s="74">
        <f t="shared" si="3"/>
        <v>179.075</v>
      </c>
      <c r="G21" s="68">
        <f t="shared" si="1"/>
        <v>27.549999999999997</v>
      </c>
      <c r="H21" s="74">
        <f t="shared" si="4"/>
        <v>169.65</v>
      </c>
      <c r="I21" s="75">
        <f t="shared" si="0"/>
        <v>26.1</v>
      </c>
    </row>
    <row r="22" spans="1:9" ht="12.75" customHeight="1">
      <c r="A22" s="70" t="s">
        <v>10</v>
      </c>
      <c r="B22" s="71" t="s">
        <v>46</v>
      </c>
      <c r="C22" s="72" t="s">
        <v>38</v>
      </c>
      <c r="D22" s="73">
        <f t="shared" si="2"/>
        <v>202.79999999999998</v>
      </c>
      <c r="E22" s="68">
        <v>31.2</v>
      </c>
      <c r="F22" s="74">
        <f t="shared" si="3"/>
        <v>192.65999999999997</v>
      </c>
      <c r="G22" s="68">
        <f t="shared" si="1"/>
        <v>29.639999999999997</v>
      </c>
      <c r="H22" s="74">
        <f t="shared" si="4"/>
        <v>182.51999999999998</v>
      </c>
      <c r="I22" s="75">
        <f t="shared" si="0"/>
        <v>28.08</v>
      </c>
    </row>
    <row r="23" spans="1:9" ht="12.75" customHeight="1">
      <c r="A23" s="70" t="s">
        <v>10</v>
      </c>
      <c r="B23" s="71" t="s">
        <v>44</v>
      </c>
      <c r="C23" s="72" t="s">
        <v>38</v>
      </c>
      <c r="D23" s="73">
        <f t="shared" si="2"/>
        <v>159.25</v>
      </c>
      <c r="E23" s="68">
        <v>24.5</v>
      </c>
      <c r="F23" s="74">
        <f t="shared" si="3"/>
        <v>151.2875</v>
      </c>
      <c r="G23" s="68">
        <f t="shared" si="1"/>
        <v>23.275</v>
      </c>
      <c r="H23" s="74">
        <f t="shared" si="4"/>
        <v>143.32500000000002</v>
      </c>
      <c r="I23" s="75">
        <f>E23*0.9</f>
        <v>22.05</v>
      </c>
    </row>
    <row r="24" spans="1:9" ht="12.75" customHeight="1" thickBot="1">
      <c r="A24" s="76" t="s">
        <v>10</v>
      </c>
      <c r="B24" s="77" t="s">
        <v>61</v>
      </c>
      <c r="C24" s="78" t="s">
        <v>38</v>
      </c>
      <c r="D24" s="79">
        <f t="shared" si="2"/>
        <v>175.5</v>
      </c>
      <c r="E24" s="80">
        <v>27</v>
      </c>
      <c r="F24" s="81">
        <f t="shared" si="3"/>
        <v>166.725</v>
      </c>
      <c r="G24" s="68">
        <f t="shared" si="1"/>
        <v>25.65</v>
      </c>
      <c r="H24" s="81">
        <f t="shared" si="4"/>
        <v>157.95000000000002</v>
      </c>
      <c r="I24" s="82">
        <f>E24*0.9</f>
        <v>24.3</v>
      </c>
    </row>
    <row r="25" spans="1:9" s="1" customFormat="1" ht="12.75" customHeight="1" thickBot="1">
      <c r="A25" s="141" t="s">
        <v>51</v>
      </c>
      <c r="B25" s="142"/>
      <c r="C25" s="142"/>
      <c r="D25" s="142"/>
      <c r="E25" s="142"/>
      <c r="F25" s="142"/>
      <c r="G25" s="142"/>
      <c r="H25" s="142"/>
      <c r="I25" s="143"/>
    </row>
    <row r="26" spans="1:9" ht="12.75" customHeight="1">
      <c r="A26" s="62" t="s">
        <v>10</v>
      </c>
      <c r="B26" s="83" t="s">
        <v>52</v>
      </c>
      <c r="C26" s="64" t="s">
        <v>38</v>
      </c>
      <c r="D26" s="65">
        <f>E26*6.5</f>
        <v>279.5</v>
      </c>
      <c r="E26" s="66">
        <v>43</v>
      </c>
      <c r="F26" s="67">
        <f>G26*6.5</f>
        <v>265.52500000000003</v>
      </c>
      <c r="G26" s="84">
        <f>E26*0.95</f>
        <v>40.85</v>
      </c>
      <c r="H26" s="67">
        <f>I26*6.5</f>
        <v>251.55</v>
      </c>
      <c r="I26" s="69">
        <f t="shared" si="0"/>
        <v>38.7</v>
      </c>
    </row>
    <row r="27" spans="1:9" ht="12.75" customHeight="1">
      <c r="A27" s="70" t="s">
        <v>10</v>
      </c>
      <c r="B27" s="85" t="s">
        <v>53</v>
      </c>
      <c r="C27" s="72" t="s">
        <v>38</v>
      </c>
      <c r="D27" s="73">
        <f>E27*6.5</f>
        <v>305.5</v>
      </c>
      <c r="E27" s="68">
        <v>47</v>
      </c>
      <c r="F27" s="74">
        <f>G27*6.5</f>
        <v>290.22499999999997</v>
      </c>
      <c r="G27" s="86">
        <f>E27*0.95</f>
        <v>44.65</v>
      </c>
      <c r="H27" s="74">
        <f>I27*6.5</f>
        <v>274.95000000000005</v>
      </c>
      <c r="I27" s="75">
        <f t="shared" si="0"/>
        <v>42.300000000000004</v>
      </c>
    </row>
    <row r="28" spans="1:9" ht="12.75" customHeight="1">
      <c r="A28" s="70" t="s">
        <v>10</v>
      </c>
      <c r="B28" s="85" t="s">
        <v>54</v>
      </c>
      <c r="C28" s="72" t="s">
        <v>50</v>
      </c>
      <c r="D28" s="73">
        <f>E28*6</f>
        <v>264</v>
      </c>
      <c r="E28" s="68">
        <v>44</v>
      </c>
      <c r="F28" s="74">
        <f>G28*6</f>
        <v>250.79999999999998</v>
      </c>
      <c r="G28" s="86">
        <f>E28*0.95</f>
        <v>41.8</v>
      </c>
      <c r="H28" s="74">
        <f>I28*6</f>
        <v>237.60000000000002</v>
      </c>
      <c r="I28" s="75">
        <f t="shared" si="0"/>
        <v>39.6</v>
      </c>
    </row>
    <row r="29" spans="1:9" ht="12.75" customHeight="1" thickBot="1">
      <c r="A29" s="87" t="s">
        <v>10</v>
      </c>
      <c r="B29" s="88" t="s">
        <v>55</v>
      </c>
      <c r="C29" s="89" t="s">
        <v>50</v>
      </c>
      <c r="D29" s="90">
        <f>E29*6</f>
        <v>288</v>
      </c>
      <c r="E29" s="91">
        <v>48</v>
      </c>
      <c r="F29" s="92">
        <f>G29*6</f>
        <v>273.59999999999997</v>
      </c>
      <c r="G29" s="93">
        <f>E29*0.95</f>
        <v>45.599999999999994</v>
      </c>
      <c r="H29" s="92">
        <f>I29*6</f>
        <v>259.20000000000005</v>
      </c>
      <c r="I29" s="94">
        <f t="shared" si="0"/>
        <v>43.2</v>
      </c>
    </row>
    <row r="31" spans="1:7" ht="12">
      <c r="A31" s="124" t="s">
        <v>3</v>
      </c>
      <c r="B31" s="124"/>
      <c r="C31" s="52"/>
      <c r="D31" s="24"/>
      <c r="E31" s="24"/>
      <c r="F31" s="24"/>
      <c r="G31" s="24"/>
    </row>
  </sheetData>
  <sheetProtection/>
  <mergeCells count="18">
    <mergeCell ref="A13:I13"/>
    <mergeCell ref="A25:I25"/>
    <mergeCell ref="A31:B31"/>
    <mergeCell ref="H9:I9"/>
    <mergeCell ref="D10:E10"/>
    <mergeCell ref="F10:G10"/>
    <mergeCell ref="A12:I12"/>
    <mergeCell ref="H10:I10"/>
    <mergeCell ref="A2:B4"/>
    <mergeCell ref="H2:I2"/>
    <mergeCell ref="H3:I3"/>
    <mergeCell ref="H4:I4"/>
    <mergeCell ref="A8:B11"/>
    <mergeCell ref="C8:C11"/>
    <mergeCell ref="A7:I7"/>
    <mergeCell ref="D8:I8"/>
    <mergeCell ref="D9:E9"/>
    <mergeCell ref="F9:G9"/>
  </mergeCells>
  <hyperlinks>
    <hyperlink ref="H4" r:id="rId1" display="info@pvhplastik.ru"/>
    <hyperlink ref="H2:I2" r:id="rId2" display="пвхпластик.рф"/>
    <hyperlink ref="A24" r:id="rId3" display="Описание"/>
    <hyperlink ref="A23" r:id="rId4" display="Описание"/>
    <hyperlink ref="A21" r:id="rId5" display="Описание"/>
    <hyperlink ref="A22" r:id="rId6" display="Описание"/>
    <hyperlink ref="A20" r:id="rId7" display="Описание"/>
    <hyperlink ref="A15" r:id="rId8" display="Описание"/>
    <hyperlink ref="A19" r:id="rId9" display="Описание"/>
    <hyperlink ref="A16" r:id="rId10" display="Описание"/>
    <hyperlink ref="A18" r:id="rId11" display="Описание"/>
    <hyperlink ref="A14" r:id="rId12" display="Описание"/>
    <hyperlink ref="A17" r:id="rId13" display="Описание"/>
    <hyperlink ref="A26" r:id="rId14" display="Описание"/>
    <hyperlink ref="A27" r:id="rId15" display="Описание"/>
    <hyperlink ref="A28" r:id="rId16" display="Описание"/>
    <hyperlink ref="A29" r:id="rId17" display="Описание"/>
  </hyperlinks>
  <printOptions/>
  <pageMargins left="0.25" right="0.25" top="0.75" bottom="0.75" header="0.3" footer="0.3"/>
  <pageSetup horizontalDpi="300" verticalDpi="300" orientation="landscape" paperSize="9" r:id="rId19"/>
  <ignoredErrors>
    <ignoredError sqref="G14:G24 G26:G29" formula="1"/>
  </ignoredError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</dc:creator>
  <cp:keywords/>
  <dc:description/>
  <cp:lastModifiedBy>Владимир Кабалоев</cp:lastModifiedBy>
  <cp:lastPrinted>2016-08-25T19:37:29Z</cp:lastPrinted>
  <dcterms:created xsi:type="dcterms:W3CDTF">2011-05-13T07:35:38Z</dcterms:created>
  <dcterms:modified xsi:type="dcterms:W3CDTF">2016-09-08T17:20:00Z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