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0" windowWidth="12510" windowHeight="88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G104" i="2" l="1"/>
  <c r="I104" i="2" s="1"/>
  <c r="I103" i="2"/>
  <c r="I102" i="2"/>
  <c r="G102" i="2"/>
  <c r="G101" i="2"/>
  <c r="I101" i="2" s="1"/>
  <c r="I100" i="2"/>
  <c r="G100" i="2"/>
  <c r="G99" i="2"/>
  <c r="I99" i="2" s="1"/>
  <c r="I98" i="2"/>
  <c r="G98" i="2"/>
  <c r="G97" i="2"/>
  <c r="I97" i="2" s="1"/>
  <c r="I96" i="2"/>
  <c r="G96" i="2"/>
  <c r="G95" i="2"/>
  <c r="I95" i="2" s="1"/>
  <c r="I94" i="2"/>
  <c r="G94" i="2"/>
  <c r="G93" i="2"/>
  <c r="I93" i="2" s="1"/>
  <c r="I92" i="2"/>
  <c r="G92" i="2"/>
  <c r="G91" i="2"/>
  <c r="I91" i="2" s="1"/>
  <c r="I90" i="2"/>
  <c r="G90" i="2"/>
  <c r="G89" i="2"/>
  <c r="I89" i="2" s="1"/>
  <c r="I88" i="2"/>
  <c r="G88" i="2"/>
  <c r="G87" i="2"/>
  <c r="I87" i="2" s="1"/>
  <c r="I86" i="2"/>
  <c r="G86" i="2"/>
  <c r="G85" i="2"/>
  <c r="I85" i="2" s="1"/>
  <c r="I84" i="2"/>
  <c r="G84" i="2"/>
  <c r="G83" i="2"/>
  <c r="I83" i="2" s="1"/>
  <c r="I82" i="2"/>
  <c r="G82" i="2"/>
  <c r="G81" i="2"/>
  <c r="I81" i="2" s="1"/>
  <c r="I80" i="2"/>
  <c r="G80" i="2"/>
  <c r="G79" i="2"/>
  <c r="I79" i="2" s="1"/>
  <c r="I78" i="2"/>
  <c r="G78" i="2"/>
  <c r="G77" i="2"/>
  <c r="I77" i="2" s="1"/>
  <c r="I76" i="2"/>
  <c r="G76" i="2"/>
  <c r="G75" i="2"/>
  <c r="I75" i="2" s="1"/>
  <c r="I74" i="2"/>
  <c r="G74" i="2"/>
  <c r="I73" i="2"/>
  <c r="G72" i="2"/>
  <c r="I72" i="2" s="1"/>
  <c r="I71" i="2"/>
  <c r="G71" i="2"/>
  <c r="G70" i="2"/>
  <c r="I70" i="2" s="1"/>
  <c r="I69" i="2"/>
  <c r="I68" i="2"/>
  <c r="G68" i="2"/>
  <c r="I66" i="2"/>
  <c r="I65" i="2"/>
  <c r="G65" i="2"/>
  <c r="A65" i="2"/>
  <c r="A66" i="2" s="1"/>
  <c r="A67" i="2" s="1"/>
  <c r="A68" i="2" s="1"/>
  <c r="A69" i="2" s="1"/>
  <c r="A70" i="2" s="1"/>
  <c r="A71" i="2" s="1"/>
  <c r="A72" i="2" s="1"/>
  <c r="A73" i="2" s="1"/>
  <c r="G64" i="2"/>
  <c r="I64" i="2" s="1"/>
  <c r="A64" i="2"/>
  <c r="I63" i="2"/>
  <c r="I105" i="2" s="1"/>
  <c r="G63" i="2"/>
  <c r="G105" i="2" s="1"/>
  <c r="A75" i="2" l="1"/>
  <c r="A74" i="2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I3" i="2" l="1"/>
  <c r="K3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I4" i="2"/>
  <c r="K4" i="2"/>
  <c r="I5" i="2"/>
  <c r="K5" i="2" s="1"/>
  <c r="I6" i="2"/>
  <c r="K6" i="2"/>
  <c r="I7" i="2"/>
  <c r="K7" i="2" s="1"/>
  <c r="I8" i="2"/>
  <c r="K8" i="2"/>
  <c r="I9" i="2"/>
  <c r="K9" i="2" s="1"/>
  <c r="I10" i="2"/>
  <c r="K10" i="2"/>
  <c r="I11" i="2"/>
  <c r="K11" i="2" s="1"/>
  <c r="I12" i="2"/>
  <c r="K12" i="2"/>
  <c r="I13" i="2"/>
  <c r="K13" i="2" s="1"/>
  <c r="I14" i="2"/>
  <c r="K14" i="2"/>
  <c r="I15" i="2"/>
  <c r="K15" i="2" s="1"/>
  <c r="I16" i="2"/>
  <c r="K16" i="2"/>
  <c r="I17" i="2"/>
  <c r="K17" i="2" s="1"/>
  <c r="I18" i="2"/>
  <c r="K18" i="2"/>
  <c r="I19" i="2"/>
  <c r="K19" i="2" s="1"/>
  <c r="I20" i="2"/>
  <c r="K20" i="2"/>
  <c r="I21" i="2"/>
  <c r="K21" i="2" s="1"/>
  <c r="I22" i="2"/>
  <c r="K22" i="2"/>
  <c r="I23" i="2"/>
  <c r="K23" i="2" s="1"/>
  <c r="I24" i="2"/>
  <c r="K24" i="2"/>
  <c r="I25" i="2"/>
  <c r="K25" i="2" s="1"/>
  <c r="I26" i="2"/>
  <c r="K26" i="2"/>
  <c r="I27" i="2"/>
  <c r="K27" i="2" s="1"/>
  <c r="I28" i="2"/>
  <c r="K28" i="2"/>
  <c r="I29" i="2"/>
  <c r="K29" i="2" s="1"/>
  <c r="I30" i="2"/>
  <c r="K30" i="2"/>
  <c r="I31" i="2"/>
  <c r="K31" i="2" s="1"/>
  <c r="I32" i="2"/>
  <c r="K32" i="2"/>
  <c r="I33" i="2"/>
  <c r="K33" i="2" s="1"/>
  <c r="I34" i="2"/>
  <c r="K34" i="2"/>
  <c r="I35" i="2"/>
  <c r="K35" i="2" s="1"/>
  <c r="I36" i="2"/>
  <c r="K36" i="2"/>
  <c r="I37" i="2"/>
  <c r="K37" i="2" s="1"/>
  <c r="I38" i="2"/>
  <c r="K38" i="2"/>
  <c r="I39" i="2"/>
  <c r="K39" i="2" s="1"/>
  <c r="I40" i="2"/>
  <c r="K40" i="2"/>
  <c r="I41" i="2"/>
  <c r="K41" i="2" s="1"/>
  <c r="I42" i="2"/>
  <c r="K42" i="2"/>
  <c r="I43" i="2"/>
  <c r="K43" i="2" s="1"/>
  <c r="I44" i="2"/>
  <c r="K44" i="2"/>
  <c r="I45" i="2"/>
  <c r="K45" i="2" s="1"/>
  <c r="I46" i="2"/>
  <c r="K46" i="2"/>
  <c r="I47" i="2"/>
  <c r="K47" i="2" s="1"/>
  <c r="I48" i="2"/>
  <c r="K48" i="2"/>
  <c r="I49" i="2"/>
  <c r="K49" i="2" s="1"/>
  <c r="I50" i="2"/>
  <c r="K50" i="2"/>
  <c r="I51" i="2"/>
  <c r="K51" i="2" s="1"/>
  <c r="I52" i="2"/>
  <c r="K52" i="2"/>
  <c r="I53" i="2"/>
  <c r="K53" i="2" s="1"/>
  <c r="I54" i="2"/>
  <c r="K54" i="2"/>
  <c r="I55" i="2"/>
  <c r="K55" i="2" s="1"/>
  <c r="I56" i="2"/>
  <c r="K56" i="2"/>
  <c r="I57" i="2"/>
  <c r="K57" i="2" s="1"/>
  <c r="I58" i="2"/>
  <c r="K58" i="2" l="1"/>
  <c r="X57" i="2" l="1"/>
</calcChain>
</file>

<file path=xl/sharedStrings.xml><?xml version="1.0" encoding="utf-8"?>
<sst xmlns="http://schemas.openxmlformats.org/spreadsheetml/2006/main" count="312" uniqueCount="290">
  <si>
    <t>№ п/п</t>
  </si>
  <si>
    <t>Ф.И.О.</t>
  </si>
  <si>
    <t>Телефон</t>
  </si>
  <si>
    <t>Адрес</t>
  </si>
  <si>
    <t>Дата установки</t>
  </si>
  <si>
    <t>№ водомера</t>
  </si>
  <si>
    <t>Показания на начало месяца</t>
  </si>
  <si>
    <t>Показания на конец месяца</t>
  </si>
  <si>
    <t>Разница м.куб</t>
  </si>
  <si>
    <t>Тариф</t>
  </si>
  <si>
    <t>Сумма, руб</t>
  </si>
  <si>
    <t>№ Договора</t>
  </si>
  <si>
    <t>Алеша Яна Викторовна</t>
  </si>
  <si>
    <t>217-57-65</t>
  </si>
  <si>
    <t>Ароматная, д.12</t>
  </si>
  <si>
    <t xml:space="preserve"> 23.06.17 </t>
  </si>
  <si>
    <t>4984901 A16</t>
  </si>
  <si>
    <t xml:space="preserve">Андреев Андрей Сергеевич                              </t>
  </si>
  <si>
    <t>787-11-02</t>
  </si>
  <si>
    <t>Ароматная, д.56</t>
  </si>
  <si>
    <t>01.08.17</t>
  </si>
  <si>
    <t>Аркадьев Александр Александрович</t>
  </si>
  <si>
    <t>975 35 82</t>
  </si>
  <si>
    <t>Ароматная, д.3, кв. 3</t>
  </si>
  <si>
    <t>25.04.18</t>
  </si>
  <si>
    <t>1700288306</t>
  </si>
  <si>
    <t xml:space="preserve">Бабийчук Леонид Павлович </t>
  </si>
  <si>
    <t>013-47-69</t>
  </si>
  <si>
    <t>Ароматная, д.1, кв.12</t>
  </si>
  <si>
    <t>064886</t>
  </si>
  <si>
    <t>Варламова Нина Николаевна</t>
  </si>
  <si>
    <t>802-57-82</t>
  </si>
  <si>
    <t>Ароматная, д.7, кв. 1</t>
  </si>
  <si>
    <t>08.08.17</t>
  </si>
  <si>
    <t>54 31392 А16</t>
  </si>
  <si>
    <t>Васильева Светлана Ивановна</t>
  </si>
  <si>
    <t>889-22-83</t>
  </si>
  <si>
    <t>Ароматная</t>
  </si>
  <si>
    <t>Веселова Елена Леонидовна</t>
  </si>
  <si>
    <t>842-69-73</t>
  </si>
  <si>
    <t>ул. Ароматная, д.52-участок</t>
  </si>
  <si>
    <t>202818</t>
  </si>
  <si>
    <t>Геворкян Валентина Сергеевна</t>
  </si>
  <si>
    <t>740-70-99</t>
  </si>
  <si>
    <t>Ароматная, д.1, кв. 17</t>
  </si>
  <si>
    <t>01.11.17</t>
  </si>
  <si>
    <t xml:space="preserve">Головко Л.Я. </t>
  </si>
  <si>
    <t>137-82-73</t>
  </si>
  <si>
    <t xml:space="preserve"> Ароматная, 7-4</t>
  </si>
  <si>
    <t>11.09.16</t>
  </si>
  <si>
    <t>Горовая Екатерина Игоревна</t>
  </si>
  <si>
    <t>024-88-20</t>
  </si>
  <si>
    <t>Ароматная, д.7, кв. 10</t>
  </si>
  <si>
    <t>01.05.15</t>
  </si>
  <si>
    <t>1015017265501</t>
  </si>
  <si>
    <t>Гореликова  Вера Васильевна</t>
  </si>
  <si>
    <t>885-439-38</t>
  </si>
  <si>
    <t>Ароматная, д.7, кв. 3</t>
  </si>
  <si>
    <t>01.09.17</t>
  </si>
  <si>
    <t>188 08 61</t>
  </si>
  <si>
    <t>Гугля Сергей Владимирович</t>
  </si>
  <si>
    <t>Мирная, д.23</t>
  </si>
  <si>
    <t>29.04.16</t>
  </si>
  <si>
    <t>Демахина Людмила Михайловна</t>
  </si>
  <si>
    <t>751-25-23</t>
  </si>
  <si>
    <t xml:space="preserve">Мирная, д.10, кв. 2 </t>
  </si>
  <si>
    <t>148512547</t>
  </si>
  <si>
    <t>Денега Богдан Левкович</t>
  </si>
  <si>
    <t>Ароматная, д.1, кв. 7</t>
  </si>
  <si>
    <t>01.07.2018</t>
  </si>
  <si>
    <t>073924</t>
  </si>
  <si>
    <t>Денега Михаил Левкович</t>
  </si>
  <si>
    <t>224-38-01</t>
  </si>
  <si>
    <t>Ароматная, д.7, кв. 11</t>
  </si>
  <si>
    <t>24.09.2018</t>
  </si>
  <si>
    <t>0200230572</t>
  </si>
  <si>
    <t xml:space="preserve">Джангобегов Джемал Владимирович   </t>
  </si>
  <si>
    <t>899-72-39</t>
  </si>
  <si>
    <t>Сергей</t>
  </si>
  <si>
    <t>01.07.16</t>
  </si>
  <si>
    <t>Дикусар Николай Иванович</t>
  </si>
  <si>
    <t>ул.Ароматная, 1-6</t>
  </si>
  <si>
    <t xml:space="preserve"> 02.08.17  </t>
  </si>
  <si>
    <t xml:space="preserve">Дяченко Владимир Григорьевич </t>
  </si>
  <si>
    <t>824-11-85</t>
  </si>
  <si>
    <t>Ароматная. Д.1, кв1</t>
  </si>
  <si>
    <t>2721830</t>
  </si>
  <si>
    <t>Дудкина Галина Васильевна</t>
  </si>
  <si>
    <t>816-83-14</t>
  </si>
  <si>
    <t xml:space="preserve">Мирная, д.1, кв. 2 </t>
  </si>
  <si>
    <t>01.10.18</t>
  </si>
  <si>
    <t>0200209997</t>
  </si>
  <si>
    <t>Дудкина Ольга Николаевна</t>
  </si>
  <si>
    <t>881-72-28</t>
  </si>
  <si>
    <t>170489306</t>
  </si>
  <si>
    <t>Егорова Айше Салиевна</t>
  </si>
  <si>
    <t>Мирная, д.3</t>
  </si>
  <si>
    <t>Ерохин Олег Александрович</t>
  </si>
  <si>
    <t>Ароматная, д.7, кв.2</t>
  </si>
  <si>
    <t xml:space="preserve"> 26.0517</t>
  </si>
  <si>
    <t>Жиганова Татьяна Николаевна</t>
  </si>
  <si>
    <t>842-69-10</t>
  </si>
  <si>
    <t>Мирная, д.18, кв.1</t>
  </si>
  <si>
    <t xml:space="preserve">4.05.17 </t>
  </si>
  <si>
    <t>200042965</t>
  </si>
  <si>
    <t>Зубова Анна Григорьевна</t>
  </si>
  <si>
    <t>74-23-841</t>
  </si>
  <si>
    <t>Ароматная, д.7, кв. 5</t>
  </si>
  <si>
    <t>020001270</t>
  </si>
  <si>
    <t>Иванова Наталья Николаевна</t>
  </si>
  <si>
    <t>750-20-77</t>
  </si>
  <si>
    <t>Ароматная, д.1, кв. 2</t>
  </si>
  <si>
    <t>01.10.17</t>
  </si>
  <si>
    <t>Кисилева Екатерина Ивановна</t>
  </si>
  <si>
    <t>100-35-14</t>
  </si>
  <si>
    <t>Ароматная, д.1, кв. 8</t>
  </si>
  <si>
    <t>01.08.2018</t>
  </si>
  <si>
    <t>0200158958</t>
  </si>
  <si>
    <t>Кварцхелия Тенгиз Амиранович</t>
  </si>
  <si>
    <t>705-40-56</t>
  </si>
  <si>
    <t>Ароматная, д.2, кв. 6</t>
  </si>
  <si>
    <t>01.04.15</t>
  </si>
  <si>
    <t>0200017736</t>
  </si>
  <si>
    <t>Коваленко Ольга Ивановна</t>
  </si>
  <si>
    <t>805-56-47</t>
  </si>
  <si>
    <t>2020891</t>
  </si>
  <si>
    <t xml:space="preserve">Колеущенко Геннадий Владимирович               </t>
  </si>
  <si>
    <t>842-33-56</t>
  </si>
  <si>
    <t>Мирная д.16, кв.1</t>
  </si>
  <si>
    <t>083672</t>
  </si>
  <si>
    <t xml:space="preserve"> 871-01-15</t>
  </si>
  <si>
    <t xml:space="preserve">Ароматная, д. 18 </t>
  </si>
  <si>
    <t>200707001101</t>
  </si>
  <si>
    <t xml:space="preserve">Кузьменко Юрий Николаевич                            </t>
  </si>
  <si>
    <t>899-72-23</t>
  </si>
  <si>
    <t>Ароматная, д.40А</t>
  </si>
  <si>
    <t>28.04.15</t>
  </si>
  <si>
    <t>Кулик Лариса Юрьевна</t>
  </si>
  <si>
    <t>760-91-56</t>
  </si>
  <si>
    <t>12.10.16</t>
  </si>
  <si>
    <t>4098515</t>
  </si>
  <si>
    <t>Любинецкий Александр Николаевич</t>
  </si>
  <si>
    <t>843-32-81</t>
  </si>
  <si>
    <t>Мирная, д.33</t>
  </si>
  <si>
    <t>329386</t>
  </si>
  <si>
    <t xml:space="preserve">Малыш Лидия Григорьевна </t>
  </si>
  <si>
    <t>881-66-47</t>
  </si>
  <si>
    <t>Мирная, д.4, кв. 2</t>
  </si>
  <si>
    <t>0198485</t>
  </si>
  <si>
    <t>Медведев Александр Владимирович</t>
  </si>
  <si>
    <t>707-67-97</t>
  </si>
  <si>
    <t>Мирная, д.12, кв. 1</t>
  </si>
  <si>
    <t>11108002</t>
  </si>
  <si>
    <t>Мирошниченко Сергей Николаевич</t>
  </si>
  <si>
    <t>722-86-13</t>
  </si>
  <si>
    <t>Ароматная, д.1, кв. 5</t>
  </si>
  <si>
    <t>Немаловская  Светлана Филипповн</t>
  </si>
  <si>
    <t>962-83-31</t>
  </si>
  <si>
    <t>Мирная, д.3, кв. 1</t>
  </si>
  <si>
    <t xml:space="preserve">Пазников Алексей Степанович                                </t>
  </si>
  <si>
    <t xml:space="preserve"> 940-99-38</t>
  </si>
  <si>
    <t>Ароматная, д.61</t>
  </si>
  <si>
    <t>23.05.14</t>
  </si>
  <si>
    <t>201352003099</t>
  </si>
  <si>
    <t>Пащук Любовь Васильевна</t>
  </si>
  <si>
    <t>887-10-26</t>
  </si>
  <si>
    <t>Ароматная, д.4</t>
  </si>
  <si>
    <t>Пицын Вячеслав Николаевич</t>
  </si>
  <si>
    <t>740-49-32</t>
  </si>
  <si>
    <t>Мирная, д.20</t>
  </si>
  <si>
    <t>348434</t>
  </si>
  <si>
    <t>Пицына Анна Николаевна</t>
  </si>
  <si>
    <t>883-88-62</t>
  </si>
  <si>
    <t xml:space="preserve"> Мирная, д.2</t>
  </si>
  <si>
    <t xml:space="preserve">Проскуренко Наталья Геннадьевна                     </t>
  </si>
  <si>
    <t>877-93-44</t>
  </si>
  <si>
    <t>Ароматная, д.7, кв. 12</t>
  </si>
  <si>
    <t>2044121</t>
  </si>
  <si>
    <t xml:space="preserve">Рогожников Валентин Олегович                        </t>
  </si>
  <si>
    <t>823-99-73</t>
  </si>
  <si>
    <t>Ароматная, д.1, кв. 13</t>
  </si>
  <si>
    <t>15.06. 2015</t>
  </si>
  <si>
    <t xml:space="preserve">Рогожников Олег Валентинович                              </t>
  </si>
  <si>
    <t>823-99-72</t>
  </si>
  <si>
    <t>18.10.2017</t>
  </si>
  <si>
    <t>54 81156 А16</t>
  </si>
  <si>
    <t>Рогожникова Светлана Васильевна</t>
  </si>
  <si>
    <t>815-51-4</t>
  </si>
  <si>
    <t>30.10.14</t>
  </si>
  <si>
    <t>340378</t>
  </si>
  <si>
    <t xml:space="preserve">Руденко Игорь Сергеевич </t>
  </si>
  <si>
    <t>798-30-39</t>
  </si>
  <si>
    <t>Ароматная, д.1, кв.14</t>
  </si>
  <si>
    <t>04.04.2018</t>
  </si>
  <si>
    <t xml:space="preserve">Саханчук Николай Федорович  </t>
  </si>
  <si>
    <t>055-04-71</t>
  </si>
  <si>
    <t>Мирная, д.18, кв. 2</t>
  </si>
  <si>
    <t xml:space="preserve">02867584 </t>
  </si>
  <si>
    <t>Станиславчук Анна Анатольевна</t>
  </si>
  <si>
    <t>887-07-89</t>
  </si>
  <si>
    <t xml:space="preserve">31.05.17 </t>
  </si>
  <si>
    <t>0200118871</t>
  </si>
  <si>
    <t>Степченко Лидия Ивановна</t>
  </si>
  <si>
    <t>824-53-48</t>
  </si>
  <si>
    <t>Мирная,11</t>
  </si>
  <si>
    <t>01.06.18</t>
  </si>
  <si>
    <t xml:space="preserve">Тарасова  Лидия Викторовна                                              </t>
  </si>
  <si>
    <t>73-72-193</t>
  </si>
  <si>
    <t xml:space="preserve">Ароматная, д.2, кв. 1 </t>
  </si>
  <si>
    <t>036810</t>
  </si>
  <si>
    <t>Тузова Вера Николаевна</t>
  </si>
  <si>
    <t>816-14-57</t>
  </si>
  <si>
    <t>Ароматная, д.7</t>
  </si>
  <si>
    <t>01.09.18</t>
  </si>
  <si>
    <t>0200221806</t>
  </si>
  <si>
    <t>Тураева Нина Григорьевна</t>
  </si>
  <si>
    <t>014-93-98</t>
  </si>
  <si>
    <t>Мирная, д.8, кв. 1</t>
  </si>
  <si>
    <t>08.11.17</t>
  </si>
  <si>
    <t>Шестакова Галина Сергеевна</t>
  </si>
  <si>
    <t>756-51-49</t>
  </si>
  <si>
    <t>Ароматная, д.1, кв.18</t>
  </si>
  <si>
    <t>57 71360 А17</t>
  </si>
  <si>
    <t xml:space="preserve">Шумейко Иван Васильевич </t>
  </si>
  <si>
    <t>803-77-45</t>
  </si>
  <si>
    <t>Ясинская Татьяна Петровна</t>
  </si>
  <si>
    <t>.+8096-333-66-52(Viber)</t>
  </si>
  <si>
    <t>Ароматнаяд,.1, кв.16</t>
  </si>
  <si>
    <t>31.07.2018</t>
  </si>
  <si>
    <t>0200230561</t>
  </si>
  <si>
    <t>Итого</t>
  </si>
  <si>
    <t xml:space="preserve">Комаров Сергей Николаевич </t>
  </si>
  <si>
    <t>ФИО абонента</t>
  </si>
  <si>
    <t>Кол-во чел.</t>
  </si>
  <si>
    <t>Норматив потребления  ком. услуги куб.м./мес/1чел</t>
  </si>
  <si>
    <t>Кол-во соответству-ющих с/х животных</t>
  </si>
  <si>
    <t>Норма потребления ком. услуги куб.м./мес/</t>
  </si>
  <si>
    <t>Всего</t>
  </si>
  <si>
    <t>№  Дог.</t>
  </si>
  <si>
    <t>1 с/х.жив.</t>
  </si>
  <si>
    <t>куб.м./мес</t>
  </si>
  <si>
    <t>Анферов А.В.</t>
  </si>
  <si>
    <t>Бабийчук Л.П.</t>
  </si>
  <si>
    <t>Бабкова О.В.</t>
  </si>
  <si>
    <t>Билык Н.С.</t>
  </si>
  <si>
    <t>Гоголь Н.Г.</t>
  </si>
  <si>
    <t>Денега Л.В.</t>
  </si>
  <si>
    <t>Денисова З.П.</t>
  </si>
  <si>
    <t>Жиганова Л.Ф.</t>
  </si>
  <si>
    <t>Заболотная Н.В.</t>
  </si>
  <si>
    <t>Козлова М.Я.</t>
  </si>
  <si>
    <t>Корнийчук Г.А.</t>
  </si>
  <si>
    <t>Кузнецова Е.В.</t>
  </si>
  <si>
    <t>Кузнецова Е.Г.</t>
  </si>
  <si>
    <t>Логвина М.И.</t>
  </si>
  <si>
    <t>Ляшок С.В.</t>
  </si>
  <si>
    <t xml:space="preserve">Науменкова Н.В. </t>
  </si>
  <si>
    <t>Мирошниченко С.Н.</t>
  </si>
  <si>
    <t>Мотыль В.П.</t>
  </si>
  <si>
    <t>Науменкова Н.В.</t>
  </si>
  <si>
    <t>Немытых Н.В.</t>
  </si>
  <si>
    <t>Пушкина Л.И.</t>
  </si>
  <si>
    <t>Рождествин С.А.</t>
  </si>
  <si>
    <t>Рождествина М.С.</t>
  </si>
  <si>
    <t>Рыбак Н.И.</t>
  </si>
  <si>
    <t>Рыбак П.И.</t>
  </si>
  <si>
    <t>Рыков И.Ю.</t>
  </si>
  <si>
    <t>Семерджиева Г.И.</t>
  </si>
  <si>
    <t>Соколенко В.П.</t>
  </si>
  <si>
    <t>Соколова Л.А.</t>
  </si>
  <si>
    <t>Тарасова Л.В.</t>
  </si>
  <si>
    <t>Тимофеев А.Б.</t>
  </si>
  <si>
    <t>Тураева А.А.</t>
  </si>
  <si>
    <t>Тураева Нат. Г.</t>
  </si>
  <si>
    <t>Чаленко Д.А.</t>
  </si>
  <si>
    <t>Шестоков Н.Б.</t>
  </si>
  <si>
    <t>Шкрадюк Н.Ю.</t>
  </si>
  <si>
    <t>Щеглов В.Н.</t>
  </si>
  <si>
    <t>ВСЕГО:</t>
  </si>
  <si>
    <r>
      <t xml:space="preserve">Начисление платы абонентами АО «АЭМСЗ» за потребление воды по водомерам  </t>
    </r>
    <r>
      <rPr>
        <b/>
        <u/>
        <sz val="10"/>
        <rFont val="Arial"/>
        <family val="2"/>
        <charset val="204"/>
      </rPr>
      <t>ДЕКАБРЬ  2018г.</t>
    </r>
  </si>
  <si>
    <r>
      <t xml:space="preserve">Потребление воды абонентами АО «АЭМСЗ» без приборов учета   за   </t>
    </r>
    <r>
      <rPr>
        <b/>
        <u/>
        <sz val="11"/>
        <color theme="1"/>
        <rFont val="Arial"/>
        <family val="2"/>
        <charset val="204"/>
      </rPr>
      <t xml:space="preserve">ДЕКАБРЬ </t>
    </r>
    <r>
      <rPr>
        <b/>
        <sz val="11"/>
        <color theme="1"/>
        <rFont val="Arial"/>
        <family val="2"/>
        <charset val="204"/>
      </rPr>
      <t xml:space="preserve"> 2018г. (КЧЖ)</t>
    </r>
  </si>
  <si>
    <t>Артеменков В.Д.</t>
  </si>
  <si>
    <t>за июнь</t>
  </si>
  <si>
    <t>за июль-декабрь 2018г.-6мес</t>
  </si>
  <si>
    <t>уст. водомер 30.11.2018г.   №0200235384</t>
  </si>
  <si>
    <t>Евстигнеева С.А.</t>
  </si>
  <si>
    <t>Елисеева В.С.</t>
  </si>
  <si>
    <t>за период апрель-июнь 2018г.-3мес.</t>
  </si>
  <si>
    <t>за период июль-декабрь 2018г.-6мес.</t>
  </si>
  <si>
    <t>уст. водомер 01.12.18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</si>
</sst>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00000"/>
    <numFmt numFmtId="166" formatCode="0.000"/>
    <numFmt numFmtId="167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6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left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6" fontId="17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166" fontId="18" fillId="2" borderId="2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vertical="center"/>
    </xf>
    <xf numFmtId="166" fontId="17" fillId="2" borderId="8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167" fontId="15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9"/>
  <sheetViews>
    <sheetView tabSelected="1" workbookViewId="0">
      <selection activeCell="E64" sqref="E64:F64"/>
    </sheetView>
  </sheetViews>
  <sheetFormatPr defaultColWidth="4.7109375" defaultRowHeight="11.25" x14ac:dyDescent="0.25"/>
  <cols>
    <col min="1" max="1" width="3.85546875" style="5" customWidth="1"/>
    <col min="2" max="2" width="30.28515625" style="20" customWidth="1"/>
    <col min="3" max="3" width="15" style="5" customWidth="1"/>
    <col min="4" max="4" width="18.28515625" style="20" customWidth="1"/>
    <col min="5" max="5" width="9.5703125" style="21" customWidth="1"/>
    <col min="6" max="6" width="31.7109375" style="5" customWidth="1"/>
    <col min="7" max="8" width="9.85546875" style="5" customWidth="1"/>
    <col min="9" max="9" width="12" style="5" customWidth="1"/>
    <col min="10" max="11" width="9.42578125" style="5" customWidth="1"/>
    <col min="12" max="12" width="7.42578125" style="5" customWidth="1"/>
    <col min="13" max="15" width="4.7109375" style="5"/>
    <col min="16" max="16" width="4.7109375" style="11"/>
    <col min="17" max="17" width="10.28515625" style="11" customWidth="1"/>
    <col min="18" max="22" width="4.7109375" style="11"/>
    <col min="23" max="16384" width="4.7109375" style="5"/>
  </cols>
  <sheetData>
    <row r="1" spans="1:24" s="2" customFormat="1" ht="12.75" customHeight="1" x14ac:dyDescent="0.25">
      <c r="A1" s="1" t="s">
        <v>279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P1" s="3"/>
      <c r="Q1" s="3"/>
      <c r="R1" s="3"/>
      <c r="S1" s="3"/>
      <c r="T1" s="3"/>
      <c r="U1" s="3"/>
      <c r="V1" s="4"/>
    </row>
    <row r="2" spans="1:24" x14ac:dyDescent="0.25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P2" s="6"/>
      <c r="Q2" s="7"/>
      <c r="R2" s="8"/>
      <c r="S2" s="6"/>
      <c r="T2" s="6"/>
      <c r="U2" s="6"/>
      <c r="V2" s="6"/>
      <c r="W2" s="9"/>
      <c r="X2" s="9"/>
    </row>
    <row r="3" spans="1:24" x14ac:dyDescent="0.25">
      <c r="A3" s="22">
        <v>1</v>
      </c>
      <c r="B3" s="24" t="s">
        <v>12</v>
      </c>
      <c r="C3" s="22" t="s">
        <v>13</v>
      </c>
      <c r="D3" s="24" t="s">
        <v>14</v>
      </c>
      <c r="E3" s="23" t="s">
        <v>15</v>
      </c>
      <c r="F3" s="22" t="s">
        <v>16</v>
      </c>
      <c r="G3" s="22">
        <v>1997</v>
      </c>
      <c r="H3" s="22">
        <v>2003</v>
      </c>
      <c r="I3" s="22">
        <f t="shared" ref="I3:I57" si="0">SUM(H3,-G3)</f>
        <v>6</v>
      </c>
      <c r="J3" s="25">
        <v>12.52</v>
      </c>
      <c r="K3" s="25">
        <f t="shared" ref="K3:K57" si="1">PRODUCT(I3,J3)</f>
        <v>75.12</v>
      </c>
      <c r="L3" s="22">
        <v>111</v>
      </c>
      <c r="P3" s="6"/>
      <c r="Q3" s="7"/>
      <c r="R3" s="6"/>
      <c r="S3" s="6"/>
      <c r="T3" s="6"/>
      <c r="U3" s="6"/>
      <c r="V3" s="6"/>
      <c r="W3" s="9"/>
      <c r="X3" s="9"/>
    </row>
    <row r="4" spans="1:24" x14ac:dyDescent="0.25">
      <c r="A4" s="22">
        <f t="shared" ref="A4:A57" si="2">SUM(A3,1)</f>
        <v>2</v>
      </c>
      <c r="B4" s="24" t="s">
        <v>17</v>
      </c>
      <c r="C4" s="22" t="s">
        <v>18</v>
      </c>
      <c r="D4" s="24" t="s">
        <v>19</v>
      </c>
      <c r="E4" s="23" t="s">
        <v>20</v>
      </c>
      <c r="F4" s="22">
        <v>159737764</v>
      </c>
      <c r="G4" s="22">
        <v>43</v>
      </c>
      <c r="H4" s="22">
        <v>43</v>
      </c>
      <c r="I4" s="22">
        <f t="shared" si="0"/>
        <v>0</v>
      </c>
      <c r="J4" s="25">
        <v>12.52</v>
      </c>
      <c r="K4" s="25">
        <f t="shared" si="1"/>
        <v>0</v>
      </c>
      <c r="L4" s="22">
        <v>1</v>
      </c>
      <c r="P4" s="6"/>
      <c r="Q4" s="7"/>
      <c r="R4" s="6"/>
      <c r="S4" s="6"/>
      <c r="T4" s="6"/>
      <c r="U4" s="6"/>
      <c r="V4" s="6"/>
      <c r="W4" s="9"/>
      <c r="X4" s="9"/>
    </row>
    <row r="5" spans="1:24" ht="12.75" x14ac:dyDescent="0.25">
      <c r="A5" s="22">
        <f t="shared" si="2"/>
        <v>3</v>
      </c>
      <c r="B5" s="24" t="s">
        <v>21</v>
      </c>
      <c r="C5" s="22" t="s">
        <v>22</v>
      </c>
      <c r="D5" s="24" t="s">
        <v>23</v>
      </c>
      <c r="E5" s="23" t="s">
        <v>24</v>
      </c>
      <c r="F5" s="26" t="s">
        <v>25</v>
      </c>
      <c r="G5" s="22">
        <v>2</v>
      </c>
      <c r="H5" s="22">
        <v>2</v>
      </c>
      <c r="I5" s="22">
        <f t="shared" si="0"/>
        <v>0</v>
      </c>
      <c r="J5" s="25">
        <v>12.52</v>
      </c>
      <c r="K5" s="25">
        <f t="shared" si="1"/>
        <v>0</v>
      </c>
      <c r="L5" s="22">
        <v>13</v>
      </c>
      <c r="P5" s="6"/>
      <c r="Q5" s="7"/>
      <c r="R5" s="6"/>
      <c r="S5" s="6"/>
      <c r="T5" s="6"/>
      <c r="U5" s="6"/>
      <c r="V5" s="6"/>
      <c r="W5" s="9"/>
      <c r="X5" s="9"/>
    </row>
    <row r="6" spans="1:24" x14ac:dyDescent="0.25">
      <c r="A6" s="22">
        <f t="shared" si="2"/>
        <v>4</v>
      </c>
      <c r="B6" s="24" t="s">
        <v>26</v>
      </c>
      <c r="C6" s="22" t="s">
        <v>27</v>
      </c>
      <c r="D6" s="24" t="s">
        <v>28</v>
      </c>
      <c r="E6" s="23"/>
      <c r="F6" s="22" t="s">
        <v>29</v>
      </c>
      <c r="G6" s="22">
        <v>181</v>
      </c>
      <c r="H6" s="22">
        <v>181</v>
      </c>
      <c r="I6" s="22">
        <f t="shared" si="0"/>
        <v>0</v>
      </c>
      <c r="J6" s="25">
        <v>12.52</v>
      </c>
      <c r="K6" s="25">
        <f t="shared" si="1"/>
        <v>0</v>
      </c>
      <c r="L6" s="22">
        <v>4</v>
      </c>
      <c r="P6" s="6"/>
      <c r="Q6" s="7"/>
      <c r="R6" s="6"/>
      <c r="S6" s="6"/>
      <c r="T6" s="6"/>
      <c r="U6" s="6"/>
      <c r="V6" s="6"/>
      <c r="W6" s="9"/>
      <c r="X6" s="9"/>
    </row>
    <row r="7" spans="1:24" x14ac:dyDescent="0.25">
      <c r="A7" s="22">
        <f t="shared" si="2"/>
        <v>5</v>
      </c>
      <c r="B7" s="24" t="s">
        <v>30</v>
      </c>
      <c r="C7" s="22" t="s">
        <v>31</v>
      </c>
      <c r="D7" s="24" t="s">
        <v>32</v>
      </c>
      <c r="E7" s="23" t="s">
        <v>33</v>
      </c>
      <c r="F7" s="22" t="s">
        <v>34</v>
      </c>
      <c r="G7" s="22">
        <v>80</v>
      </c>
      <c r="H7" s="22">
        <v>85</v>
      </c>
      <c r="I7" s="22">
        <f t="shared" si="0"/>
        <v>5</v>
      </c>
      <c r="J7" s="25">
        <v>12.52</v>
      </c>
      <c r="K7" s="25">
        <f t="shared" si="1"/>
        <v>62.599999999999994</v>
      </c>
      <c r="L7" s="22">
        <v>8</v>
      </c>
      <c r="P7" s="6"/>
      <c r="Q7" s="7"/>
      <c r="R7" s="6"/>
      <c r="S7" s="6"/>
      <c r="T7" s="6"/>
      <c r="U7" s="6"/>
      <c r="V7" s="6"/>
      <c r="W7" s="9"/>
      <c r="X7" s="9"/>
    </row>
    <row r="8" spans="1:24" x14ac:dyDescent="0.25">
      <c r="A8" s="22">
        <f t="shared" si="2"/>
        <v>6</v>
      </c>
      <c r="B8" s="24" t="s">
        <v>35</v>
      </c>
      <c r="C8" s="22" t="s">
        <v>36</v>
      </c>
      <c r="D8" s="24" t="s">
        <v>37</v>
      </c>
      <c r="E8" s="23" t="s">
        <v>15</v>
      </c>
      <c r="F8" s="22">
        <v>200128929</v>
      </c>
      <c r="G8" s="22">
        <v>94</v>
      </c>
      <c r="H8" s="22">
        <v>94</v>
      </c>
      <c r="I8" s="22">
        <f t="shared" si="0"/>
        <v>0</v>
      </c>
      <c r="J8" s="25">
        <v>12.52</v>
      </c>
      <c r="K8" s="25">
        <f t="shared" si="1"/>
        <v>0</v>
      </c>
      <c r="L8" s="22">
        <v>110</v>
      </c>
      <c r="P8" s="6"/>
      <c r="Q8" s="7"/>
      <c r="R8" s="6"/>
      <c r="S8" s="6"/>
      <c r="T8" s="6"/>
      <c r="U8" s="6"/>
      <c r="V8" s="6"/>
      <c r="W8" s="9"/>
      <c r="X8" s="9"/>
    </row>
    <row r="9" spans="1:24" x14ac:dyDescent="0.25">
      <c r="A9" s="22">
        <f t="shared" si="2"/>
        <v>7</v>
      </c>
      <c r="B9" s="24" t="s">
        <v>38</v>
      </c>
      <c r="C9" s="22" t="s">
        <v>39</v>
      </c>
      <c r="D9" s="27" t="s">
        <v>40</v>
      </c>
      <c r="E9" s="23"/>
      <c r="F9" s="22" t="s">
        <v>41</v>
      </c>
      <c r="G9" s="22">
        <v>6928</v>
      </c>
      <c r="H9" s="22">
        <v>7008</v>
      </c>
      <c r="I9" s="22">
        <f t="shared" si="0"/>
        <v>80</v>
      </c>
      <c r="J9" s="25">
        <v>12.52</v>
      </c>
      <c r="K9" s="25">
        <f t="shared" si="1"/>
        <v>1001.5999999999999</v>
      </c>
      <c r="L9" s="22">
        <v>9</v>
      </c>
      <c r="P9" s="6"/>
      <c r="Q9" s="7"/>
      <c r="R9" s="6"/>
      <c r="S9" s="6"/>
      <c r="T9" s="6"/>
      <c r="U9" s="6"/>
      <c r="V9" s="6"/>
      <c r="W9" s="9"/>
      <c r="X9" s="9"/>
    </row>
    <row r="10" spans="1:24" x14ac:dyDescent="0.25">
      <c r="A10" s="22">
        <f t="shared" si="2"/>
        <v>8</v>
      </c>
      <c r="B10" s="28" t="s">
        <v>42</v>
      </c>
      <c r="C10" s="29" t="s">
        <v>43</v>
      </c>
      <c r="D10" s="28" t="s">
        <v>44</v>
      </c>
      <c r="E10" s="23" t="s">
        <v>45</v>
      </c>
      <c r="F10" s="22">
        <v>200156211</v>
      </c>
      <c r="G10" s="22">
        <v>0</v>
      </c>
      <c r="H10" s="22">
        <v>0</v>
      </c>
      <c r="I10" s="22">
        <f t="shared" si="0"/>
        <v>0</v>
      </c>
      <c r="J10" s="25">
        <v>12.52</v>
      </c>
      <c r="K10" s="25">
        <f t="shared" si="1"/>
        <v>0</v>
      </c>
      <c r="L10" s="22">
        <v>10</v>
      </c>
      <c r="P10" s="6"/>
      <c r="Q10" s="7"/>
      <c r="R10" s="6"/>
      <c r="S10" s="6"/>
      <c r="T10" s="6"/>
      <c r="U10" s="6"/>
      <c r="V10" s="6"/>
      <c r="W10" s="9"/>
      <c r="X10" s="9"/>
    </row>
    <row r="11" spans="1:24" x14ac:dyDescent="0.25">
      <c r="A11" s="22">
        <f t="shared" si="2"/>
        <v>9</v>
      </c>
      <c r="B11" s="30" t="s">
        <v>46</v>
      </c>
      <c r="C11" s="31" t="s">
        <v>47</v>
      </c>
      <c r="D11" s="30" t="s">
        <v>48</v>
      </c>
      <c r="E11" s="23" t="s">
        <v>49</v>
      </c>
      <c r="F11" s="22">
        <v>200143111</v>
      </c>
      <c r="G11" s="22">
        <v>0</v>
      </c>
      <c r="H11" s="22">
        <v>0</v>
      </c>
      <c r="I11" s="22">
        <f t="shared" si="0"/>
        <v>0</v>
      </c>
      <c r="J11" s="25">
        <v>12.52</v>
      </c>
      <c r="K11" s="25">
        <f t="shared" si="1"/>
        <v>0</v>
      </c>
      <c r="L11" s="22">
        <v>81</v>
      </c>
      <c r="P11" s="6"/>
      <c r="Q11" s="7"/>
      <c r="R11" s="6"/>
      <c r="S11" s="6"/>
      <c r="T11" s="6"/>
      <c r="U11" s="6"/>
      <c r="V11" s="6"/>
      <c r="W11" s="9"/>
      <c r="X11" s="9"/>
    </row>
    <row r="12" spans="1:24" x14ac:dyDescent="0.25">
      <c r="A12" s="22">
        <f t="shared" si="2"/>
        <v>10</v>
      </c>
      <c r="B12" s="24" t="s">
        <v>50</v>
      </c>
      <c r="C12" s="22" t="s">
        <v>51</v>
      </c>
      <c r="D12" s="24" t="s">
        <v>52</v>
      </c>
      <c r="E12" s="23" t="s">
        <v>53</v>
      </c>
      <c r="F12" s="22" t="s">
        <v>54</v>
      </c>
      <c r="G12" s="22">
        <v>43</v>
      </c>
      <c r="H12" s="22">
        <v>43</v>
      </c>
      <c r="I12" s="22">
        <f t="shared" si="0"/>
        <v>0</v>
      </c>
      <c r="J12" s="25">
        <v>12.52</v>
      </c>
      <c r="K12" s="25">
        <f t="shared" si="1"/>
        <v>0</v>
      </c>
      <c r="L12" s="22">
        <v>12</v>
      </c>
      <c r="P12" s="6"/>
      <c r="Q12" s="10"/>
      <c r="R12" s="6"/>
      <c r="S12" s="6"/>
      <c r="T12" s="6"/>
      <c r="U12" s="6"/>
      <c r="V12" s="6"/>
      <c r="W12" s="9"/>
      <c r="X12" s="9"/>
    </row>
    <row r="13" spans="1:24" x14ac:dyDescent="0.25">
      <c r="A13" s="22">
        <f t="shared" si="2"/>
        <v>11</v>
      </c>
      <c r="B13" s="30" t="s">
        <v>55</v>
      </c>
      <c r="C13" s="31" t="s">
        <v>56</v>
      </c>
      <c r="D13" s="30" t="s">
        <v>57</v>
      </c>
      <c r="E13" s="23" t="s">
        <v>58</v>
      </c>
      <c r="F13" s="22" t="s">
        <v>59</v>
      </c>
      <c r="G13" s="22">
        <v>336</v>
      </c>
      <c r="H13" s="22">
        <v>345</v>
      </c>
      <c r="I13" s="22">
        <f t="shared" si="0"/>
        <v>9</v>
      </c>
      <c r="J13" s="25">
        <v>12.52</v>
      </c>
      <c r="K13" s="25">
        <f t="shared" si="1"/>
        <v>112.67999999999999</v>
      </c>
      <c r="L13" s="22">
        <v>11</v>
      </c>
      <c r="P13" s="6"/>
      <c r="Q13" s="7"/>
      <c r="R13" s="8"/>
      <c r="S13" s="6"/>
      <c r="T13" s="6"/>
      <c r="U13" s="6"/>
      <c r="V13" s="6"/>
      <c r="W13" s="9"/>
      <c r="X13" s="9"/>
    </row>
    <row r="14" spans="1:24" x14ac:dyDescent="0.25">
      <c r="A14" s="22">
        <f t="shared" si="2"/>
        <v>12</v>
      </c>
      <c r="B14" s="24" t="s">
        <v>60</v>
      </c>
      <c r="C14" s="22"/>
      <c r="D14" s="24" t="s">
        <v>61</v>
      </c>
      <c r="E14" s="23" t="s">
        <v>62</v>
      </c>
      <c r="F14" s="22">
        <v>3273602</v>
      </c>
      <c r="G14" s="22">
        <v>1953</v>
      </c>
      <c r="H14" s="22">
        <v>1956</v>
      </c>
      <c r="I14" s="22">
        <f t="shared" si="0"/>
        <v>3</v>
      </c>
      <c r="J14" s="25">
        <v>12.52</v>
      </c>
      <c r="K14" s="25">
        <f t="shared" si="1"/>
        <v>37.56</v>
      </c>
      <c r="L14" s="22">
        <v>18</v>
      </c>
      <c r="P14" s="6"/>
      <c r="Q14" s="7"/>
      <c r="R14" s="6"/>
      <c r="S14" s="6"/>
      <c r="T14" s="6"/>
      <c r="U14" s="6"/>
      <c r="V14" s="6"/>
      <c r="W14" s="9"/>
      <c r="X14" s="9"/>
    </row>
    <row r="15" spans="1:24" x14ac:dyDescent="0.25">
      <c r="A15" s="22">
        <f t="shared" si="2"/>
        <v>13</v>
      </c>
      <c r="B15" s="24" t="s">
        <v>63</v>
      </c>
      <c r="C15" s="22" t="s">
        <v>64</v>
      </c>
      <c r="D15" s="24" t="s">
        <v>65</v>
      </c>
      <c r="E15" s="23" t="s">
        <v>33</v>
      </c>
      <c r="F15" s="23" t="s">
        <v>66</v>
      </c>
      <c r="G15" s="22">
        <v>250</v>
      </c>
      <c r="H15" s="22">
        <v>270</v>
      </c>
      <c r="I15" s="22">
        <f t="shared" si="0"/>
        <v>20</v>
      </c>
      <c r="J15" s="25">
        <v>12.52</v>
      </c>
      <c r="K15" s="25">
        <f t="shared" si="1"/>
        <v>250.39999999999998</v>
      </c>
      <c r="L15" s="22">
        <v>20</v>
      </c>
      <c r="P15" s="6"/>
      <c r="Q15" s="7"/>
      <c r="R15" s="6"/>
      <c r="S15" s="6"/>
      <c r="T15" s="6"/>
      <c r="U15" s="6"/>
      <c r="V15" s="6"/>
      <c r="W15" s="9"/>
      <c r="X15" s="9"/>
    </row>
    <row r="16" spans="1:24" x14ac:dyDescent="0.25">
      <c r="A16" s="22">
        <f t="shared" si="2"/>
        <v>14</v>
      </c>
      <c r="B16" s="24" t="s">
        <v>67</v>
      </c>
      <c r="C16" s="22">
        <v>8974056</v>
      </c>
      <c r="D16" s="24" t="s">
        <v>68</v>
      </c>
      <c r="E16" s="23" t="s">
        <v>69</v>
      </c>
      <c r="F16" s="23" t="s">
        <v>70</v>
      </c>
      <c r="G16" s="22">
        <v>28</v>
      </c>
      <c r="H16" s="22">
        <v>28</v>
      </c>
      <c r="I16" s="22">
        <f t="shared" si="0"/>
        <v>0</v>
      </c>
      <c r="J16" s="25">
        <v>12.52</v>
      </c>
      <c r="K16" s="25">
        <f t="shared" si="1"/>
        <v>0</v>
      </c>
      <c r="L16" s="22">
        <v>21</v>
      </c>
      <c r="P16" s="6"/>
      <c r="Q16" s="7"/>
      <c r="R16" s="6"/>
      <c r="S16" s="6"/>
      <c r="T16" s="6"/>
      <c r="U16" s="6"/>
      <c r="V16" s="6"/>
      <c r="W16" s="9"/>
      <c r="X16" s="9"/>
    </row>
    <row r="17" spans="1:24" x14ac:dyDescent="0.25">
      <c r="A17" s="22">
        <f t="shared" si="2"/>
        <v>15</v>
      </c>
      <c r="B17" s="24" t="s">
        <v>71</v>
      </c>
      <c r="C17" s="22" t="s">
        <v>72</v>
      </c>
      <c r="D17" s="24" t="s">
        <v>73</v>
      </c>
      <c r="E17" s="23" t="s">
        <v>74</v>
      </c>
      <c r="F17" s="23" t="s">
        <v>75</v>
      </c>
      <c r="G17" s="22">
        <v>12</v>
      </c>
      <c r="H17" s="22">
        <v>17</v>
      </c>
      <c r="I17" s="22">
        <f t="shared" si="0"/>
        <v>5</v>
      </c>
      <c r="J17" s="25">
        <v>12.52</v>
      </c>
      <c r="K17" s="25">
        <f t="shared" si="1"/>
        <v>62.599999999999994</v>
      </c>
      <c r="L17" s="22">
        <v>23</v>
      </c>
      <c r="P17" s="6"/>
      <c r="Q17" s="7"/>
      <c r="R17" s="6"/>
      <c r="S17" s="6"/>
      <c r="T17" s="6"/>
      <c r="U17" s="6"/>
      <c r="V17" s="6"/>
      <c r="W17" s="9"/>
      <c r="X17" s="9"/>
    </row>
    <row r="18" spans="1:24" x14ac:dyDescent="0.25">
      <c r="A18" s="22">
        <f t="shared" si="2"/>
        <v>16</v>
      </c>
      <c r="B18" s="24" t="s">
        <v>76</v>
      </c>
      <c r="C18" s="12" t="s">
        <v>77</v>
      </c>
      <c r="D18" s="24" t="s">
        <v>78</v>
      </c>
      <c r="E18" s="23" t="s">
        <v>79</v>
      </c>
      <c r="F18" s="22">
        <v>20135997</v>
      </c>
      <c r="G18" s="22">
        <v>2990</v>
      </c>
      <c r="H18" s="22">
        <v>3030</v>
      </c>
      <c r="I18" s="22">
        <f t="shared" si="0"/>
        <v>40</v>
      </c>
      <c r="J18" s="25">
        <v>12.52</v>
      </c>
      <c r="K18" s="25">
        <f t="shared" si="1"/>
        <v>500.79999999999995</v>
      </c>
      <c r="L18" s="22">
        <v>25</v>
      </c>
      <c r="P18" s="6"/>
      <c r="Q18" s="7"/>
      <c r="R18" s="6"/>
      <c r="T18" s="6"/>
      <c r="U18" s="6"/>
      <c r="V18" s="6"/>
      <c r="W18" s="9"/>
      <c r="X18" s="9"/>
    </row>
    <row r="19" spans="1:24" x14ac:dyDescent="0.25">
      <c r="A19" s="22">
        <f t="shared" si="2"/>
        <v>17</v>
      </c>
      <c r="B19" s="24" t="s">
        <v>80</v>
      </c>
      <c r="C19" s="22"/>
      <c r="D19" s="24" t="s">
        <v>81</v>
      </c>
      <c r="E19" s="23" t="s">
        <v>82</v>
      </c>
      <c r="F19" s="22">
        <v>226684215</v>
      </c>
      <c r="G19" s="22">
        <v>45</v>
      </c>
      <c r="H19" s="22">
        <v>45</v>
      </c>
      <c r="I19" s="22">
        <f t="shared" si="0"/>
        <v>0</v>
      </c>
      <c r="J19" s="25">
        <v>12.52</v>
      </c>
      <c r="K19" s="25">
        <f t="shared" si="1"/>
        <v>0</v>
      </c>
      <c r="L19" s="22">
        <v>26</v>
      </c>
      <c r="P19" s="6"/>
      <c r="Q19" s="7"/>
      <c r="R19" s="6"/>
      <c r="S19" s="6"/>
      <c r="T19" s="6"/>
      <c r="U19" s="6"/>
      <c r="V19" s="6"/>
      <c r="W19" s="9"/>
      <c r="X19" s="9"/>
    </row>
    <row r="20" spans="1:24" x14ac:dyDescent="0.25">
      <c r="A20" s="22">
        <f t="shared" si="2"/>
        <v>18</v>
      </c>
      <c r="B20" s="24" t="s">
        <v>83</v>
      </c>
      <c r="C20" s="22" t="s">
        <v>84</v>
      </c>
      <c r="D20" s="24" t="s">
        <v>85</v>
      </c>
      <c r="E20" s="23"/>
      <c r="F20" s="22" t="s">
        <v>86</v>
      </c>
      <c r="G20" s="22">
        <v>22</v>
      </c>
      <c r="H20" s="22">
        <v>22</v>
      </c>
      <c r="I20" s="22">
        <f t="shared" si="0"/>
        <v>0</v>
      </c>
      <c r="J20" s="25">
        <v>12.52</v>
      </c>
      <c r="K20" s="25">
        <f t="shared" si="1"/>
        <v>0</v>
      </c>
      <c r="L20" s="22">
        <v>29</v>
      </c>
      <c r="P20" s="6"/>
      <c r="Q20" s="7"/>
      <c r="R20" s="6"/>
      <c r="S20" s="6"/>
      <c r="T20" s="6"/>
      <c r="U20" s="6"/>
      <c r="V20" s="6"/>
      <c r="W20" s="9"/>
      <c r="X20" s="9"/>
    </row>
    <row r="21" spans="1:24" x14ac:dyDescent="0.25">
      <c r="A21" s="22">
        <f t="shared" si="2"/>
        <v>19</v>
      </c>
      <c r="B21" s="24" t="s">
        <v>87</v>
      </c>
      <c r="C21" s="22" t="s">
        <v>88</v>
      </c>
      <c r="D21" s="24" t="s">
        <v>89</v>
      </c>
      <c r="E21" s="23" t="s">
        <v>90</v>
      </c>
      <c r="F21" s="23" t="s">
        <v>91</v>
      </c>
      <c r="G21" s="22">
        <v>0</v>
      </c>
      <c r="H21" s="22">
        <v>0</v>
      </c>
      <c r="I21" s="22">
        <f t="shared" si="0"/>
        <v>0</v>
      </c>
      <c r="J21" s="25">
        <v>12.52</v>
      </c>
      <c r="K21" s="25">
        <f t="shared" si="1"/>
        <v>0</v>
      </c>
      <c r="L21" s="22">
        <v>16</v>
      </c>
      <c r="P21" s="6"/>
      <c r="Q21" s="7"/>
      <c r="R21" s="6"/>
      <c r="S21" s="6"/>
      <c r="T21" s="6"/>
      <c r="U21" s="6"/>
      <c r="V21" s="6"/>
      <c r="W21" s="9"/>
      <c r="X21" s="9"/>
    </row>
    <row r="22" spans="1:24" x14ac:dyDescent="0.25">
      <c r="A22" s="22">
        <f t="shared" si="2"/>
        <v>20</v>
      </c>
      <c r="B22" s="24" t="s">
        <v>92</v>
      </c>
      <c r="C22" s="22" t="s">
        <v>93</v>
      </c>
      <c r="D22" s="24" t="s">
        <v>65</v>
      </c>
      <c r="E22" s="23" t="s">
        <v>90</v>
      </c>
      <c r="F22" s="23" t="s">
        <v>94</v>
      </c>
      <c r="G22" s="22">
        <v>5</v>
      </c>
      <c r="H22" s="22">
        <v>7</v>
      </c>
      <c r="I22" s="22">
        <f t="shared" si="0"/>
        <v>2</v>
      </c>
      <c r="J22" s="25">
        <v>12.52</v>
      </c>
      <c r="K22" s="25">
        <f t="shared" si="1"/>
        <v>25.04</v>
      </c>
      <c r="L22" s="22">
        <v>28</v>
      </c>
      <c r="P22" s="6"/>
      <c r="Q22" s="7"/>
      <c r="R22" s="6"/>
      <c r="S22" s="6"/>
      <c r="T22" s="6"/>
      <c r="U22" s="6"/>
      <c r="V22" s="6"/>
      <c r="W22" s="9"/>
      <c r="X22" s="9"/>
    </row>
    <row r="23" spans="1:24" x14ac:dyDescent="0.25">
      <c r="A23" s="22">
        <f t="shared" si="2"/>
        <v>21</v>
      </c>
      <c r="B23" s="24" t="s">
        <v>95</v>
      </c>
      <c r="C23" s="22"/>
      <c r="D23" s="24" t="s">
        <v>96</v>
      </c>
      <c r="E23" s="23"/>
      <c r="F23" s="22">
        <v>607718</v>
      </c>
      <c r="G23" s="22">
        <v>159</v>
      </c>
      <c r="H23" s="22">
        <v>160</v>
      </c>
      <c r="I23" s="22">
        <f t="shared" si="0"/>
        <v>1</v>
      </c>
      <c r="J23" s="25">
        <v>12.52</v>
      </c>
      <c r="K23" s="25">
        <f t="shared" si="1"/>
        <v>12.52</v>
      </c>
      <c r="L23" s="22">
        <v>30</v>
      </c>
      <c r="P23" s="6"/>
      <c r="Q23" s="7"/>
      <c r="R23" s="6"/>
      <c r="S23" s="6"/>
      <c r="T23" s="6"/>
      <c r="U23" s="6"/>
      <c r="V23" s="6"/>
      <c r="W23" s="9"/>
      <c r="X23" s="9"/>
    </row>
    <row r="24" spans="1:24" x14ac:dyDescent="0.25">
      <c r="A24" s="22">
        <f t="shared" si="2"/>
        <v>22</v>
      </c>
      <c r="B24" s="24" t="s">
        <v>97</v>
      </c>
      <c r="C24" s="22"/>
      <c r="D24" s="24" t="s">
        <v>98</v>
      </c>
      <c r="E24" s="23" t="s">
        <v>99</v>
      </c>
      <c r="F24" s="22">
        <v>5325517</v>
      </c>
      <c r="G24" s="22">
        <v>2</v>
      </c>
      <c r="H24" s="22">
        <v>2</v>
      </c>
      <c r="I24" s="22">
        <f t="shared" si="0"/>
        <v>0</v>
      </c>
      <c r="J24" s="25">
        <v>12.52</v>
      </c>
      <c r="K24" s="25">
        <f t="shared" si="1"/>
        <v>0</v>
      </c>
      <c r="L24" s="22">
        <v>32</v>
      </c>
      <c r="P24" s="6"/>
      <c r="Q24" s="7"/>
      <c r="R24" s="6"/>
      <c r="S24" s="6"/>
      <c r="T24" s="6"/>
      <c r="U24" s="6"/>
      <c r="V24" s="6"/>
      <c r="W24" s="9"/>
      <c r="X24" s="9"/>
    </row>
    <row r="25" spans="1:24" x14ac:dyDescent="0.25">
      <c r="A25" s="22">
        <f t="shared" si="2"/>
        <v>23</v>
      </c>
      <c r="B25" s="24" t="s">
        <v>100</v>
      </c>
      <c r="C25" s="22" t="s">
        <v>101</v>
      </c>
      <c r="D25" s="24" t="s">
        <v>102</v>
      </c>
      <c r="E25" s="23" t="s">
        <v>103</v>
      </c>
      <c r="F25" s="23" t="s">
        <v>104</v>
      </c>
      <c r="G25" s="22">
        <v>164</v>
      </c>
      <c r="H25" s="22">
        <v>170</v>
      </c>
      <c r="I25" s="22">
        <f t="shared" si="0"/>
        <v>6</v>
      </c>
      <c r="J25" s="25">
        <v>12.52</v>
      </c>
      <c r="K25" s="25">
        <f t="shared" si="1"/>
        <v>75.12</v>
      </c>
      <c r="L25" s="22">
        <v>35</v>
      </c>
      <c r="P25" s="6"/>
      <c r="Q25" s="7"/>
      <c r="R25" s="6"/>
      <c r="S25" s="6"/>
      <c r="T25" s="6"/>
      <c r="U25" s="6"/>
      <c r="V25" s="6"/>
      <c r="W25" s="9"/>
      <c r="X25" s="9"/>
    </row>
    <row r="26" spans="1:24" x14ac:dyDescent="0.25">
      <c r="A26" s="22">
        <f t="shared" si="2"/>
        <v>24</v>
      </c>
      <c r="B26" s="24" t="s">
        <v>105</v>
      </c>
      <c r="C26" s="22" t="s">
        <v>106</v>
      </c>
      <c r="D26" s="24" t="s">
        <v>107</v>
      </c>
      <c r="E26" s="23"/>
      <c r="F26" s="22" t="s">
        <v>108</v>
      </c>
      <c r="G26" s="22">
        <v>417</v>
      </c>
      <c r="H26" s="22">
        <v>426</v>
      </c>
      <c r="I26" s="22">
        <f t="shared" si="0"/>
        <v>9</v>
      </c>
      <c r="J26" s="25">
        <v>12.52</v>
      </c>
      <c r="K26" s="25">
        <f t="shared" si="1"/>
        <v>112.67999999999999</v>
      </c>
      <c r="L26" s="22">
        <v>39</v>
      </c>
      <c r="P26" s="6"/>
      <c r="Q26" s="7"/>
      <c r="R26" s="6"/>
      <c r="S26" s="6"/>
      <c r="T26" s="6"/>
      <c r="U26" s="6"/>
      <c r="V26" s="6"/>
      <c r="W26" s="9"/>
      <c r="X26" s="9"/>
    </row>
    <row r="27" spans="1:24" x14ac:dyDescent="0.25">
      <c r="A27" s="22">
        <f t="shared" si="2"/>
        <v>25</v>
      </c>
      <c r="B27" s="24" t="s">
        <v>109</v>
      </c>
      <c r="C27" s="22" t="s">
        <v>110</v>
      </c>
      <c r="D27" s="24" t="s">
        <v>111</v>
      </c>
      <c r="E27" s="23" t="s">
        <v>112</v>
      </c>
      <c r="F27" s="22">
        <v>763121615</v>
      </c>
      <c r="G27" s="22">
        <v>212</v>
      </c>
      <c r="H27" s="22">
        <v>228</v>
      </c>
      <c r="I27" s="22">
        <f t="shared" si="0"/>
        <v>16</v>
      </c>
      <c r="J27" s="25">
        <v>12.52</v>
      </c>
      <c r="K27" s="25">
        <f t="shared" si="1"/>
        <v>200.32</v>
      </c>
      <c r="L27" s="22">
        <v>40</v>
      </c>
      <c r="P27" s="6"/>
      <c r="Q27" s="7"/>
      <c r="R27" s="6"/>
      <c r="S27" s="6"/>
      <c r="T27" s="6"/>
      <c r="U27" s="6"/>
      <c r="V27" s="6"/>
      <c r="W27" s="9"/>
      <c r="X27" s="9"/>
    </row>
    <row r="28" spans="1:24" x14ac:dyDescent="0.25">
      <c r="A28" s="22">
        <f t="shared" si="2"/>
        <v>26</v>
      </c>
      <c r="B28" s="24" t="s">
        <v>113</v>
      </c>
      <c r="C28" s="22" t="s">
        <v>114</v>
      </c>
      <c r="D28" s="24" t="s">
        <v>115</v>
      </c>
      <c r="E28" s="23" t="s">
        <v>116</v>
      </c>
      <c r="F28" s="23" t="s">
        <v>117</v>
      </c>
      <c r="G28" s="22">
        <v>2</v>
      </c>
      <c r="H28" s="22">
        <v>2</v>
      </c>
      <c r="I28" s="22">
        <f t="shared" si="0"/>
        <v>0</v>
      </c>
      <c r="J28" s="25">
        <v>12.52</v>
      </c>
      <c r="K28" s="25">
        <f t="shared" si="1"/>
        <v>0</v>
      </c>
      <c r="L28" s="22">
        <v>14</v>
      </c>
      <c r="P28" s="6"/>
      <c r="Q28" s="7"/>
      <c r="R28" s="6"/>
      <c r="S28" s="6"/>
      <c r="T28" s="6"/>
      <c r="U28" s="6"/>
      <c r="V28" s="6"/>
      <c r="W28" s="9"/>
      <c r="X28" s="9"/>
    </row>
    <row r="29" spans="1:24" x14ac:dyDescent="0.25">
      <c r="A29" s="22">
        <f t="shared" si="2"/>
        <v>27</v>
      </c>
      <c r="B29" s="24" t="s">
        <v>118</v>
      </c>
      <c r="C29" s="22" t="s">
        <v>119</v>
      </c>
      <c r="D29" s="24" t="s">
        <v>120</v>
      </c>
      <c r="E29" s="23" t="s">
        <v>121</v>
      </c>
      <c r="F29" s="22" t="s">
        <v>122</v>
      </c>
      <c r="G29" s="22">
        <v>550</v>
      </c>
      <c r="H29" s="22">
        <v>588</v>
      </c>
      <c r="I29" s="22">
        <f t="shared" si="0"/>
        <v>38</v>
      </c>
      <c r="J29" s="25">
        <v>12.52</v>
      </c>
      <c r="K29" s="25">
        <f t="shared" si="1"/>
        <v>475.76</v>
      </c>
      <c r="L29" s="22">
        <v>43</v>
      </c>
      <c r="P29" s="6"/>
      <c r="Q29" s="7"/>
      <c r="R29" s="6"/>
      <c r="S29" s="6"/>
      <c r="T29" s="6"/>
      <c r="U29" s="6"/>
      <c r="V29" s="6"/>
      <c r="W29" s="9"/>
      <c r="X29" s="9"/>
    </row>
    <row r="30" spans="1:24" x14ac:dyDescent="0.25">
      <c r="A30" s="22">
        <f t="shared" si="2"/>
        <v>28</v>
      </c>
      <c r="B30" s="24" t="s">
        <v>123</v>
      </c>
      <c r="C30" s="22" t="s">
        <v>124</v>
      </c>
      <c r="D30" s="24"/>
      <c r="E30" s="23"/>
      <c r="F30" s="22" t="s">
        <v>125</v>
      </c>
      <c r="G30" s="22">
        <v>333</v>
      </c>
      <c r="H30" s="22">
        <v>335</v>
      </c>
      <c r="I30" s="22">
        <f t="shared" si="0"/>
        <v>2</v>
      </c>
      <c r="J30" s="25">
        <v>12.52</v>
      </c>
      <c r="K30" s="25">
        <f t="shared" si="1"/>
        <v>25.04</v>
      </c>
      <c r="L30" s="22">
        <v>44</v>
      </c>
      <c r="P30" s="6"/>
      <c r="Q30" s="7"/>
      <c r="R30" s="6"/>
      <c r="S30" s="6"/>
      <c r="T30" s="6"/>
      <c r="U30" s="6"/>
      <c r="V30" s="6"/>
      <c r="W30" s="9"/>
      <c r="X30" s="9"/>
    </row>
    <row r="31" spans="1:24" x14ac:dyDescent="0.25">
      <c r="A31" s="22">
        <f t="shared" si="2"/>
        <v>29</v>
      </c>
      <c r="B31" s="24" t="s">
        <v>126</v>
      </c>
      <c r="C31" s="22" t="s">
        <v>127</v>
      </c>
      <c r="D31" s="24" t="s">
        <v>128</v>
      </c>
      <c r="E31" s="23"/>
      <c r="F31" s="22" t="s">
        <v>129</v>
      </c>
      <c r="G31" s="22">
        <v>680</v>
      </c>
      <c r="H31" s="22">
        <v>685</v>
      </c>
      <c r="I31" s="22">
        <f t="shared" si="0"/>
        <v>5</v>
      </c>
      <c r="J31" s="25">
        <v>12.52</v>
      </c>
      <c r="K31" s="25">
        <f t="shared" si="1"/>
        <v>62.599999999999994</v>
      </c>
      <c r="L31" s="22">
        <v>46</v>
      </c>
      <c r="P31" s="6"/>
      <c r="Q31" s="7"/>
      <c r="R31" s="6"/>
      <c r="S31" s="6"/>
      <c r="T31" s="6"/>
      <c r="U31" s="6"/>
      <c r="V31" s="6"/>
      <c r="W31" s="9"/>
      <c r="X31" s="9"/>
    </row>
    <row r="32" spans="1:24" x14ac:dyDescent="0.25">
      <c r="A32" s="22">
        <f t="shared" si="2"/>
        <v>30</v>
      </c>
      <c r="B32" s="24" t="s">
        <v>231</v>
      </c>
      <c r="C32" s="12" t="s">
        <v>130</v>
      </c>
      <c r="D32" s="24" t="s">
        <v>131</v>
      </c>
      <c r="E32" s="23"/>
      <c r="F32" s="22" t="s">
        <v>132</v>
      </c>
      <c r="G32" s="22">
        <v>2316</v>
      </c>
      <c r="H32" s="22">
        <v>2316</v>
      </c>
      <c r="I32" s="22">
        <f t="shared" si="0"/>
        <v>0</v>
      </c>
      <c r="J32" s="25">
        <v>12.52</v>
      </c>
      <c r="K32" s="25">
        <f t="shared" si="1"/>
        <v>0</v>
      </c>
      <c r="L32" s="22">
        <v>47</v>
      </c>
      <c r="P32" s="6"/>
      <c r="Q32" s="7"/>
      <c r="R32" s="6"/>
      <c r="S32" s="6"/>
      <c r="T32" s="6"/>
      <c r="U32" s="6"/>
      <c r="V32" s="6"/>
      <c r="W32" s="9"/>
      <c r="X32" s="9"/>
    </row>
    <row r="33" spans="1:24" x14ac:dyDescent="0.25">
      <c r="A33" s="22">
        <f t="shared" si="2"/>
        <v>31</v>
      </c>
      <c r="B33" s="24" t="s">
        <v>133</v>
      </c>
      <c r="C33" s="22" t="s">
        <v>134</v>
      </c>
      <c r="D33" s="24" t="s">
        <v>135</v>
      </c>
      <c r="E33" s="23" t="s">
        <v>136</v>
      </c>
      <c r="F33" s="22">
        <v>146842</v>
      </c>
      <c r="G33" s="22">
        <v>800</v>
      </c>
      <c r="H33" s="22">
        <v>870</v>
      </c>
      <c r="I33" s="22">
        <f t="shared" si="0"/>
        <v>70</v>
      </c>
      <c r="J33" s="25">
        <v>12.52</v>
      </c>
      <c r="K33" s="25">
        <f t="shared" si="1"/>
        <v>876.4</v>
      </c>
      <c r="L33" s="22">
        <v>52</v>
      </c>
      <c r="P33" s="6"/>
      <c r="Q33" s="7"/>
      <c r="R33" s="6"/>
      <c r="S33" s="6"/>
      <c r="T33" s="6"/>
      <c r="U33" s="6"/>
      <c r="V33" s="6"/>
      <c r="W33" s="9"/>
      <c r="X33" s="9"/>
    </row>
    <row r="34" spans="1:24" x14ac:dyDescent="0.25">
      <c r="A34" s="22">
        <f t="shared" si="2"/>
        <v>32</v>
      </c>
      <c r="B34" s="24" t="s">
        <v>137</v>
      </c>
      <c r="C34" s="22" t="s">
        <v>138</v>
      </c>
      <c r="D34" s="24" t="s">
        <v>23</v>
      </c>
      <c r="E34" s="23" t="s">
        <v>139</v>
      </c>
      <c r="F34" s="22" t="s">
        <v>140</v>
      </c>
      <c r="G34" s="22">
        <v>267</v>
      </c>
      <c r="H34" s="22">
        <v>270</v>
      </c>
      <c r="I34" s="22">
        <f t="shared" si="0"/>
        <v>3</v>
      </c>
      <c r="J34" s="25">
        <v>12.52</v>
      </c>
      <c r="K34" s="25">
        <f t="shared" si="1"/>
        <v>37.56</v>
      </c>
      <c r="L34" s="22">
        <v>53</v>
      </c>
      <c r="P34" s="6"/>
      <c r="Q34" s="7"/>
      <c r="R34" s="6"/>
      <c r="S34" s="6"/>
      <c r="T34" s="6"/>
      <c r="U34" s="6"/>
      <c r="V34" s="6"/>
      <c r="W34" s="9"/>
      <c r="X34" s="12"/>
    </row>
    <row r="35" spans="1:24" x14ac:dyDescent="0.25">
      <c r="A35" s="22">
        <f t="shared" si="2"/>
        <v>33</v>
      </c>
      <c r="B35" s="24" t="s">
        <v>141</v>
      </c>
      <c r="C35" s="22" t="s">
        <v>142</v>
      </c>
      <c r="D35" s="24" t="s">
        <v>143</v>
      </c>
      <c r="E35" s="23"/>
      <c r="F35" s="22" t="s">
        <v>144</v>
      </c>
      <c r="G35" s="22">
        <v>11536</v>
      </c>
      <c r="H35" s="22">
        <v>11600</v>
      </c>
      <c r="I35" s="22">
        <f t="shared" si="0"/>
        <v>64</v>
      </c>
      <c r="J35" s="25">
        <v>12.52</v>
      </c>
      <c r="K35" s="25">
        <f t="shared" si="1"/>
        <v>801.28</v>
      </c>
      <c r="L35" s="22">
        <v>55</v>
      </c>
      <c r="P35" s="6"/>
      <c r="Q35" s="7"/>
      <c r="R35" s="6"/>
      <c r="S35" s="6"/>
      <c r="T35" s="6"/>
      <c r="U35" s="6"/>
      <c r="V35" s="6"/>
      <c r="W35" s="9"/>
      <c r="X35" s="9"/>
    </row>
    <row r="36" spans="1:24" x14ac:dyDescent="0.25">
      <c r="A36" s="22">
        <f t="shared" si="2"/>
        <v>34</v>
      </c>
      <c r="B36" s="24" t="s">
        <v>145</v>
      </c>
      <c r="C36" s="22" t="s">
        <v>146</v>
      </c>
      <c r="D36" s="24" t="s">
        <v>147</v>
      </c>
      <c r="E36" s="32"/>
      <c r="F36" s="22" t="s">
        <v>148</v>
      </c>
      <c r="G36" s="22">
        <v>1600</v>
      </c>
      <c r="H36" s="22">
        <v>1600</v>
      </c>
      <c r="I36" s="22">
        <f t="shared" si="0"/>
        <v>0</v>
      </c>
      <c r="J36" s="25">
        <v>12.52</v>
      </c>
      <c r="K36" s="25">
        <f t="shared" si="1"/>
        <v>0</v>
      </c>
      <c r="L36" s="22">
        <v>57</v>
      </c>
      <c r="P36" s="6"/>
      <c r="Q36" s="7"/>
      <c r="R36" s="6"/>
      <c r="S36" s="6"/>
      <c r="T36" s="6"/>
      <c r="U36" s="6"/>
      <c r="V36" s="6"/>
      <c r="W36" s="9"/>
      <c r="X36" s="9"/>
    </row>
    <row r="37" spans="1:24" x14ac:dyDescent="0.25">
      <c r="A37" s="22">
        <f t="shared" si="2"/>
        <v>35</v>
      </c>
      <c r="B37" s="24" t="s">
        <v>149</v>
      </c>
      <c r="C37" s="22" t="s">
        <v>150</v>
      </c>
      <c r="D37" s="24" t="s">
        <v>151</v>
      </c>
      <c r="E37" s="23" t="s">
        <v>53</v>
      </c>
      <c r="F37" s="22" t="s">
        <v>152</v>
      </c>
      <c r="G37" s="22">
        <v>392</v>
      </c>
      <c r="H37" s="22">
        <v>401</v>
      </c>
      <c r="I37" s="22">
        <f t="shared" si="0"/>
        <v>9</v>
      </c>
      <c r="J37" s="25">
        <v>12.52</v>
      </c>
      <c r="K37" s="25">
        <f t="shared" si="1"/>
        <v>112.67999999999999</v>
      </c>
      <c r="L37" s="22">
        <v>58</v>
      </c>
      <c r="P37" s="6"/>
      <c r="Q37" s="7"/>
      <c r="R37" s="6"/>
      <c r="S37" s="6"/>
      <c r="T37" s="6"/>
      <c r="U37" s="6"/>
      <c r="V37" s="6"/>
      <c r="W37" s="9"/>
      <c r="X37" s="9"/>
    </row>
    <row r="38" spans="1:24" x14ac:dyDescent="0.25">
      <c r="A38" s="22">
        <f t="shared" si="2"/>
        <v>36</v>
      </c>
      <c r="B38" s="24" t="s">
        <v>153</v>
      </c>
      <c r="C38" s="22" t="s">
        <v>154</v>
      </c>
      <c r="D38" s="24" t="s">
        <v>155</v>
      </c>
      <c r="E38" s="23" t="s">
        <v>90</v>
      </c>
      <c r="F38" s="22">
        <v>94884</v>
      </c>
      <c r="G38" s="22">
        <v>0</v>
      </c>
      <c r="H38" s="22">
        <v>0</v>
      </c>
      <c r="I38" s="22">
        <f t="shared" si="0"/>
        <v>0</v>
      </c>
      <c r="J38" s="25">
        <v>12.52</v>
      </c>
      <c r="K38" s="25">
        <f t="shared" si="1"/>
        <v>0</v>
      </c>
      <c r="L38" s="22">
        <v>61</v>
      </c>
      <c r="P38" s="6"/>
      <c r="Q38" s="7"/>
      <c r="R38" s="6"/>
      <c r="S38" s="6"/>
      <c r="T38" s="6"/>
      <c r="U38" s="6"/>
      <c r="V38" s="6"/>
      <c r="W38" s="9"/>
      <c r="X38" s="9"/>
    </row>
    <row r="39" spans="1:24" x14ac:dyDescent="0.25">
      <c r="A39" s="22">
        <f t="shared" si="2"/>
        <v>37</v>
      </c>
      <c r="B39" s="24" t="s">
        <v>156</v>
      </c>
      <c r="C39" s="22" t="s">
        <v>157</v>
      </c>
      <c r="D39" s="24" t="s">
        <v>158</v>
      </c>
      <c r="E39" s="23" t="s">
        <v>74</v>
      </c>
      <c r="F39" s="22">
        <v>200236747</v>
      </c>
      <c r="G39" s="22">
        <v>8</v>
      </c>
      <c r="H39" s="22">
        <v>16</v>
      </c>
      <c r="I39" s="22">
        <f t="shared" si="0"/>
        <v>8</v>
      </c>
      <c r="J39" s="25">
        <v>12.52</v>
      </c>
      <c r="K39" s="25">
        <f t="shared" si="1"/>
        <v>100.16</v>
      </c>
      <c r="L39" s="22">
        <v>37</v>
      </c>
      <c r="P39" s="6"/>
      <c r="Q39" s="7"/>
      <c r="R39" s="8"/>
      <c r="S39" s="6"/>
      <c r="T39" s="6"/>
      <c r="U39" s="6"/>
      <c r="V39" s="6"/>
      <c r="W39" s="9"/>
      <c r="X39" s="9"/>
    </row>
    <row r="40" spans="1:24" x14ac:dyDescent="0.25">
      <c r="A40" s="22">
        <f t="shared" si="2"/>
        <v>38</v>
      </c>
      <c r="B40" s="24" t="s">
        <v>159</v>
      </c>
      <c r="C40" s="22" t="s">
        <v>160</v>
      </c>
      <c r="D40" s="24" t="s">
        <v>161</v>
      </c>
      <c r="E40" s="23" t="s">
        <v>162</v>
      </c>
      <c r="F40" s="23" t="s">
        <v>163</v>
      </c>
      <c r="G40" s="22">
        <v>186</v>
      </c>
      <c r="H40" s="22">
        <v>186</v>
      </c>
      <c r="I40" s="22">
        <f t="shared" si="0"/>
        <v>0</v>
      </c>
      <c r="J40" s="25">
        <v>12.52</v>
      </c>
      <c r="K40" s="25">
        <f t="shared" si="1"/>
        <v>0</v>
      </c>
      <c r="L40" s="22">
        <v>119</v>
      </c>
      <c r="P40" s="6"/>
      <c r="Q40" s="7"/>
      <c r="R40" s="6"/>
      <c r="S40" s="6"/>
      <c r="T40" s="6"/>
      <c r="U40" s="6"/>
      <c r="V40" s="6"/>
      <c r="W40" s="9"/>
      <c r="X40" s="9"/>
    </row>
    <row r="41" spans="1:24" x14ac:dyDescent="0.25">
      <c r="A41" s="22">
        <f t="shared" si="2"/>
        <v>39</v>
      </c>
      <c r="B41" s="24" t="s">
        <v>164</v>
      </c>
      <c r="C41" s="22" t="s">
        <v>165</v>
      </c>
      <c r="D41" s="24" t="s">
        <v>166</v>
      </c>
      <c r="E41" s="23" t="s">
        <v>45</v>
      </c>
      <c r="F41" s="22">
        <v>200151826</v>
      </c>
      <c r="G41" s="22">
        <v>55</v>
      </c>
      <c r="H41" s="22">
        <v>67</v>
      </c>
      <c r="I41" s="22">
        <f t="shared" si="0"/>
        <v>12</v>
      </c>
      <c r="J41" s="25">
        <v>12.52</v>
      </c>
      <c r="K41" s="25">
        <f t="shared" si="1"/>
        <v>150.24</v>
      </c>
      <c r="L41" s="22">
        <v>65</v>
      </c>
      <c r="P41" s="6"/>
      <c r="Q41" s="7"/>
      <c r="R41" s="6"/>
      <c r="S41" s="6"/>
      <c r="T41" s="6"/>
      <c r="U41" s="6"/>
      <c r="V41" s="6"/>
      <c r="W41" s="9"/>
      <c r="X41" s="9"/>
    </row>
    <row r="42" spans="1:24" x14ac:dyDescent="0.25">
      <c r="A42" s="22">
        <f t="shared" si="2"/>
        <v>40</v>
      </c>
      <c r="B42" s="24" t="s">
        <v>167</v>
      </c>
      <c r="C42" s="22" t="s">
        <v>168</v>
      </c>
      <c r="D42" s="24" t="s">
        <v>169</v>
      </c>
      <c r="E42" s="23"/>
      <c r="F42" s="22" t="s">
        <v>170</v>
      </c>
      <c r="G42" s="22">
        <v>2880</v>
      </c>
      <c r="H42" s="22">
        <v>2920</v>
      </c>
      <c r="I42" s="22">
        <f t="shared" si="0"/>
        <v>40</v>
      </c>
      <c r="J42" s="25">
        <v>12.52</v>
      </c>
      <c r="K42" s="25">
        <f t="shared" si="1"/>
        <v>500.79999999999995</v>
      </c>
      <c r="L42" s="22">
        <v>67</v>
      </c>
      <c r="P42" s="6"/>
      <c r="Q42" s="7"/>
      <c r="R42" s="6"/>
      <c r="S42" s="6"/>
      <c r="T42" s="6"/>
      <c r="U42" s="6"/>
      <c r="V42" s="6"/>
      <c r="W42" s="9"/>
      <c r="X42" s="9"/>
    </row>
    <row r="43" spans="1:24" x14ac:dyDescent="0.25">
      <c r="A43" s="22">
        <f t="shared" si="2"/>
        <v>41</v>
      </c>
      <c r="B43" s="24" t="s">
        <v>171</v>
      </c>
      <c r="C43" s="22" t="s">
        <v>172</v>
      </c>
      <c r="D43" s="24" t="s">
        <v>173</v>
      </c>
      <c r="E43" s="23" t="s">
        <v>99</v>
      </c>
      <c r="F43" s="22">
        <v>4951144</v>
      </c>
      <c r="G43" s="22">
        <v>409</v>
      </c>
      <c r="H43" s="22">
        <v>420</v>
      </c>
      <c r="I43" s="22">
        <f t="shared" si="0"/>
        <v>11</v>
      </c>
      <c r="J43" s="25">
        <v>12.52</v>
      </c>
      <c r="K43" s="25">
        <f t="shared" si="1"/>
        <v>137.72</v>
      </c>
      <c r="L43" s="22">
        <v>68</v>
      </c>
      <c r="P43" s="6"/>
      <c r="Q43" s="7"/>
      <c r="R43" s="6"/>
      <c r="S43" s="6"/>
      <c r="T43" s="6"/>
      <c r="U43" s="6"/>
      <c r="V43" s="6"/>
      <c r="W43" s="9"/>
      <c r="X43" s="9"/>
    </row>
    <row r="44" spans="1:24" x14ac:dyDescent="0.25">
      <c r="A44" s="22">
        <f t="shared" si="2"/>
        <v>42</v>
      </c>
      <c r="B44" s="24" t="s">
        <v>174</v>
      </c>
      <c r="C44" s="22" t="s">
        <v>175</v>
      </c>
      <c r="D44" s="24" t="s">
        <v>176</v>
      </c>
      <c r="E44" s="23"/>
      <c r="F44" s="22" t="s">
        <v>177</v>
      </c>
      <c r="G44" s="22">
        <v>1187</v>
      </c>
      <c r="H44" s="22">
        <v>1187</v>
      </c>
      <c r="I44" s="22">
        <f t="shared" si="0"/>
        <v>0</v>
      </c>
      <c r="J44" s="25">
        <v>12.52</v>
      </c>
      <c r="K44" s="25">
        <f t="shared" si="1"/>
        <v>0</v>
      </c>
      <c r="L44" s="22">
        <v>69</v>
      </c>
      <c r="P44" s="6"/>
      <c r="Q44" s="7"/>
      <c r="R44" s="6"/>
      <c r="S44" s="6"/>
      <c r="T44" s="6"/>
      <c r="U44" s="6"/>
      <c r="V44" s="6"/>
      <c r="W44" s="9"/>
      <c r="X44" s="9"/>
    </row>
    <row r="45" spans="1:24" x14ac:dyDescent="0.25">
      <c r="A45" s="22">
        <f t="shared" si="2"/>
        <v>43</v>
      </c>
      <c r="B45" s="24" t="s">
        <v>178</v>
      </c>
      <c r="C45" s="22" t="s">
        <v>179</v>
      </c>
      <c r="D45" s="24" t="s">
        <v>180</v>
      </c>
      <c r="E45" s="23" t="s">
        <v>181</v>
      </c>
      <c r="F45" s="22">
        <v>432317</v>
      </c>
      <c r="G45" s="22">
        <v>3740</v>
      </c>
      <c r="H45" s="22">
        <v>3745</v>
      </c>
      <c r="I45" s="22">
        <f t="shared" si="0"/>
        <v>5</v>
      </c>
      <c r="J45" s="25">
        <v>12.52</v>
      </c>
      <c r="K45" s="25">
        <f t="shared" si="1"/>
        <v>62.599999999999994</v>
      </c>
      <c r="L45" s="22">
        <v>71</v>
      </c>
      <c r="P45" s="6"/>
      <c r="Q45" s="7"/>
      <c r="S45" s="6"/>
      <c r="T45" s="6"/>
      <c r="U45" s="6"/>
      <c r="V45" s="6"/>
      <c r="W45" s="9"/>
      <c r="X45" s="9"/>
    </row>
    <row r="46" spans="1:24" x14ac:dyDescent="0.25">
      <c r="A46" s="22">
        <f t="shared" si="2"/>
        <v>44</v>
      </c>
      <c r="B46" s="24" t="s">
        <v>182</v>
      </c>
      <c r="C46" s="22" t="s">
        <v>183</v>
      </c>
      <c r="D46" s="24" t="s">
        <v>180</v>
      </c>
      <c r="E46" s="23" t="s">
        <v>184</v>
      </c>
      <c r="F46" s="22" t="s">
        <v>185</v>
      </c>
      <c r="G46" s="22">
        <v>150</v>
      </c>
      <c r="H46" s="22">
        <v>165</v>
      </c>
      <c r="I46" s="22">
        <f t="shared" si="0"/>
        <v>15</v>
      </c>
      <c r="J46" s="25">
        <v>12.52</v>
      </c>
      <c r="K46" s="25">
        <f t="shared" si="1"/>
        <v>187.79999999999998</v>
      </c>
      <c r="L46" s="22">
        <v>72</v>
      </c>
      <c r="P46" s="6"/>
      <c r="Q46" s="7"/>
      <c r="R46" s="6"/>
      <c r="S46" s="6"/>
      <c r="T46" s="6"/>
      <c r="U46" s="6"/>
      <c r="V46" s="6"/>
      <c r="W46" s="9"/>
      <c r="X46" s="9"/>
    </row>
    <row r="47" spans="1:24" x14ac:dyDescent="0.25">
      <c r="A47" s="22">
        <f t="shared" si="2"/>
        <v>45</v>
      </c>
      <c r="B47" s="24" t="s">
        <v>186</v>
      </c>
      <c r="C47" s="22" t="s">
        <v>187</v>
      </c>
      <c r="D47" s="24" t="s">
        <v>180</v>
      </c>
      <c r="E47" s="23" t="s">
        <v>188</v>
      </c>
      <c r="F47" s="22" t="s">
        <v>189</v>
      </c>
      <c r="G47" s="22">
        <v>94</v>
      </c>
      <c r="H47" s="22">
        <v>94</v>
      </c>
      <c r="I47" s="22">
        <f t="shared" si="0"/>
        <v>0</v>
      </c>
      <c r="J47" s="25">
        <v>12.52</v>
      </c>
      <c r="K47" s="25">
        <f t="shared" si="1"/>
        <v>0</v>
      </c>
      <c r="L47" s="22">
        <v>73</v>
      </c>
      <c r="P47" s="6"/>
      <c r="Q47" s="7"/>
      <c r="R47" s="6"/>
      <c r="S47" s="6"/>
      <c r="T47" s="6"/>
      <c r="U47" s="6"/>
      <c r="V47" s="6"/>
      <c r="W47" s="9"/>
      <c r="X47" s="9"/>
    </row>
    <row r="48" spans="1:24" s="13" customFormat="1" ht="15" x14ac:dyDescent="0.25">
      <c r="A48" s="22">
        <f t="shared" si="2"/>
        <v>46</v>
      </c>
      <c r="B48" s="24" t="s">
        <v>190</v>
      </c>
      <c r="C48" s="22" t="s">
        <v>191</v>
      </c>
      <c r="D48" s="24" t="s">
        <v>192</v>
      </c>
      <c r="E48" s="23" t="s">
        <v>193</v>
      </c>
      <c r="F48" s="22">
        <v>6418591</v>
      </c>
      <c r="G48" s="22">
        <v>55</v>
      </c>
      <c r="H48" s="22">
        <v>60</v>
      </c>
      <c r="I48" s="22">
        <f t="shared" si="0"/>
        <v>5</v>
      </c>
      <c r="J48" s="25">
        <v>12.52</v>
      </c>
      <c r="K48" s="25">
        <f t="shared" si="1"/>
        <v>62.599999999999994</v>
      </c>
      <c r="L48" s="22">
        <v>76</v>
      </c>
      <c r="P48" s="6"/>
      <c r="Q48" s="14"/>
      <c r="R48" s="6"/>
      <c r="S48" s="15"/>
      <c r="T48" s="16"/>
      <c r="U48" s="16"/>
      <c r="V48" s="17"/>
      <c r="W48" s="18"/>
      <c r="X48" s="18"/>
    </row>
    <row r="49" spans="1:24" ht="12" x14ac:dyDescent="0.25">
      <c r="A49" s="22">
        <f t="shared" si="2"/>
        <v>47</v>
      </c>
      <c r="B49" s="33" t="s">
        <v>194</v>
      </c>
      <c r="C49" s="34" t="s">
        <v>195</v>
      </c>
      <c r="D49" s="33" t="s">
        <v>196</v>
      </c>
      <c r="E49" s="23" t="s">
        <v>20</v>
      </c>
      <c r="F49" s="35" t="s">
        <v>197</v>
      </c>
      <c r="G49" s="36">
        <v>96</v>
      </c>
      <c r="H49" s="36">
        <v>104</v>
      </c>
      <c r="I49" s="22">
        <f t="shared" si="0"/>
        <v>8</v>
      </c>
      <c r="J49" s="25">
        <v>12.52</v>
      </c>
      <c r="K49" s="25">
        <f t="shared" si="1"/>
        <v>100.16</v>
      </c>
      <c r="L49" s="22">
        <v>80</v>
      </c>
      <c r="P49" s="6"/>
      <c r="Q49" s="7"/>
      <c r="R49" s="6"/>
      <c r="S49" s="6"/>
      <c r="T49" s="6"/>
      <c r="U49" s="6"/>
      <c r="V49" s="6"/>
      <c r="W49" s="9"/>
      <c r="X49" s="9"/>
    </row>
    <row r="50" spans="1:24" x14ac:dyDescent="0.25">
      <c r="A50" s="22">
        <f t="shared" si="2"/>
        <v>48</v>
      </c>
      <c r="B50" s="24" t="s">
        <v>198</v>
      </c>
      <c r="C50" s="22" t="s">
        <v>199</v>
      </c>
      <c r="D50" s="24" t="s">
        <v>166</v>
      </c>
      <c r="E50" s="23" t="s">
        <v>200</v>
      </c>
      <c r="F50" s="22" t="s">
        <v>201</v>
      </c>
      <c r="G50" s="22">
        <v>72</v>
      </c>
      <c r="H50" s="22">
        <v>76</v>
      </c>
      <c r="I50" s="22">
        <f t="shared" si="0"/>
        <v>4</v>
      </c>
      <c r="J50" s="25">
        <v>12.52</v>
      </c>
      <c r="K50" s="25">
        <f t="shared" si="1"/>
        <v>50.08</v>
      </c>
      <c r="L50" s="22">
        <v>88</v>
      </c>
      <c r="P50" s="6"/>
      <c r="Q50" s="7"/>
      <c r="R50" s="6"/>
      <c r="S50" s="6"/>
      <c r="T50" s="6"/>
      <c r="U50" s="6"/>
      <c r="V50" s="6"/>
      <c r="W50" s="9"/>
      <c r="X50" s="9"/>
    </row>
    <row r="51" spans="1:24" x14ac:dyDescent="0.25">
      <c r="A51" s="22">
        <f t="shared" si="2"/>
        <v>49</v>
      </c>
      <c r="B51" s="24" t="s">
        <v>202</v>
      </c>
      <c r="C51" s="22" t="s">
        <v>203</v>
      </c>
      <c r="D51" s="24" t="s">
        <v>204</v>
      </c>
      <c r="E51" s="23" t="s">
        <v>205</v>
      </c>
      <c r="F51" s="22">
        <v>147331892</v>
      </c>
      <c r="G51" s="22">
        <v>20</v>
      </c>
      <c r="H51" s="22">
        <v>21</v>
      </c>
      <c r="I51" s="22">
        <f t="shared" si="0"/>
        <v>1</v>
      </c>
      <c r="J51" s="25">
        <v>12.52</v>
      </c>
      <c r="K51" s="25">
        <f t="shared" si="1"/>
        <v>12.52</v>
      </c>
      <c r="L51" s="22">
        <v>89</v>
      </c>
      <c r="P51" s="6"/>
      <c r="Q51" s="7"/>
      <c r="R51" s="6"/>
      <c r="S51" s="6"/>
      <c r="T51" s="6"/>
      <c r="U51" s="6"/>
      <c r="V51" s="6"/>
      <c r="W51" s="9"/>
      <c r="X51" s="9"/>
    </row>
    <row r="52" spans="1:24" x14ac:dyDescent="0.25">
      <c r="A52" s="22">
        <f t="shared" si="2"/>
        <v>50</v>
      </c>
      <c r="B52" s="24" t="s">
        <v>206</v>
      </c>
      <c r="C52" s="22" t="s">
        <v>207</v>
      </c>
      <c r="D52" s="24" t="s">
        <v>208</v>
      </c>
      <c r="E52" s="23"/>
      <c r="F52" s="22" t="s">
        <v>209</v>
      </c>
      <c r="G52" s="22">
        <v>810</v>
      </c>
      <c r="H52" s="22">
        <v>816</v>
      </c>
      <c r="I52" s="22">
        <f t="shared" si="0"/>
        <v>6</v>
      </c>
      <c r="J52" s="25">
        <v>12.52</v>
      </c>
      <c r="K52" s="25">
        <f t="shared" si="1"/>
        <v>75.12</v>
      </c>
      <c r="L52" s="22">
        <v>91</v>
      </c>
      <c r="P52" s="6"/>
      <c r="Q52" s="7"/>
      <c r="R52" s="6"/>
      <c r="S52" s="6"/>
      <c r="T52" s="6"/>
      <c r="U52" s="6"/>
      <c r="V52" s="6"/>
      <c r="W52" s="9"/>
      <c r="X52" s="9"/>
    </row>
    <row r="53" spans="1:24" x14ac:dyDescent="0.25">
      <c r="A53" s="22">
        <f t="shared" si="2"/>
        <v>51</v>
      </c>
      <c r="B53" s="24" t="s">
        <v>210</v>
      </c>
      <c r="C53" s="22" t="s">
        <v>211</v>
      </c>
      <c r="D53" s="24" t="s">
        <v>212</v>
      </c>
      <c r="E53" s="23" t="s">
        <v>213</v>
      </c>
      <c r="F53" s="23" t="s">
        <v>214</v>
      </c>
      <c r="G53" s="22">
        <v>35</v>
      </c>
      <c r="H53" s="22">
        <v>50</v>
      </c>
      <c r="I53" s="22">
        <f t="shared" si="0"/>
        <v>15</v>
      </c>
      <c r="J53" s="25">
        <v>12.52</v>
      </c>
      <c r="K53" s="25">
        <f t="shared" si="1"/>
        <v>187.79999999999998</v>
      </c>
      <c r="L53" s="22">
        <v>94</v>
      </c>
      <c r="P53" s="6"/>
      <c r="Q53" s="7"/>
      <c r="R53" s="6"/>
      <c r="S53" s="6"/>
      <c r="T53" s="6"/>
      <c r="U53" s="6"/>
      <c r="V53" s="6"/>
      <c r="W53" s="9"/>
      <c r="X53" s="9"/>
    </row>
    <row r="54" spans="1:24" x14ac:dyDescent="0.25">
      <c r="A54" s="22">
        <f t="shared" si="2"/>
        <v>52</v>
      </c>
      <c r="B54" s="24" t="s">
        <v>215</v>
      </c>
      <c r="C54" s="22" t="s">
        <v>216</v>
      </c>
      <c r="D54" s="24" t="s">
        <v>217</v>
      </c>
      <c r="E54" s="23" t="s">
        <v>218</v>
      </c>
      <c r="F54" s="22">
        <v>921991417</v>
      </c>
      <c r="G54" s="22">
        <v>15</v>
      </c>
      <c r="H54" s="22">
        <v>15</v>
      </c>
      <c r="I54" s="22">
        <f t="shared" si="0"/>
        <v>0</v>
      </c>
      <c r="J54" s="25">
        <v>12.52</v>
      </c>
      <c r="K54" s="25">
        <f t="shared" si="1"/>
        <v>0</v>
      </c>
      <c r="L54" s="22">
        <v>98</v>
      </c>
      <c r="P54" s="6"/>
      <c r="Q54" s="7"/>
      <c r="R54" s="6"/>
      <c r="S54" s="6"/>
      <c r="T54" s="6"/>
      <c r="U54" s="6"/>
      <c r="V54" s="6"/>
      <c r="W54" s="9"/>
      <c r="X54" s="9"/>
    </row>
    <row r="55" spans="1:24" x14ac:dyDescent="0.25">
      <c r="A55" s="22">
        <f t="shared" si="2"/>
        <v>53</v>
      </c>
      <c r="B55" s="24" t="s">
        <v>219</v>
      </c>
      <c r="C55" s="22" t="s">
        <v>220</v>
      </c>
      <c r="D55" s="24" t="s">
        <v>221</v>
      </c>
      <c r="E55" s="23" t="s">
        <v>112</v>
      </c>
      <c r="F55" s="22" t="s">
        <v>222</v>
      </c>
      <c r="G55" s="22">
        <v>83</v>
      </c>
      <c r="H55" s="22">
        <v>83</v>
      </c>
      <c r="I55" s="22">
        <f t="shared" si="0"/>
        <v>0</v>
      </c>
      <c r="J55" s="25">
        <v>12.52</v>
      </c>
      <c r="K55" s="25">
        <f t="shared" si="1"/>
        <v>0</v>
      </c>
      <c r="L55" s="22">
        <v>102</v>
      </c>
      <c r="P55" s="6"/>
      <c r="Q55" s="7"/>
      <c r="R55" s="6"/>
      <c r="S55" s="6"/>
      <c r="T55" s="6"/>
      <c r="U55" s="6"/>
      <c r="V55" s="6"/>
      <c r="W55" s="9"/>
      <c r="X55" s="9"/>
    </row>
    <row r="56" spans="1:24" x14ac:dyDescent="0.25">
      <c r="A56" s="22">
        <f t="shared" si="2"/>
        <v>54</v>
      </c>
      <c r="B56" s="24" t="s">
        <v>223</v>
      </c>
      <c r="C56" s="22" t="s">
        <v>224</v>
      </c>
      <c r="D56" s="24" t="s">
        <v>37</v>
      </c>
      <c r="E56" s="23" t="s">
        <v>112</v>
      </c>
      <c r="F56" s="23">
        <v>200153628</v>
      </c>
      <c r="G56" s="22">
        <v>64</v>
      </c>
      <c r="H56" s="22">
        <v>64</v>
      </c>
      <c r="I56" s="22">
        <f t="shared" si="0"/>
        <v>0</v>
      </c>
      <c r="J56" s="25">
        <v>12.52</v>
      </c>
      <c r="K56" s="25">
        <f t="shared" si="1"/>
        <v>0</v>
      </c>
      <c r="L56" s="22">
        <v>105</v>
      </c>
      <c r="P56" s="6"/>
      <c r="Q56" s="7"/>
      <c r="R56" s="6"/>
      <c r="S56" s="6"/>
      <c r="T56" s="6"/>
      <c r="U56" s="6"/>
      <c r="V56" s="6"/>
      <c r="W56" s="9"/>
      <c r="X56" s="9"/>
    </row>
    <row r="57" spans="1:24" x14ac:dyDescent="0.25">
      <c r="A57" s="22">
        <f t="shared" si="2"/>
        <v>55</v>
      </c>
      <c r="B57" s="24" t="s">
        <v>225</v>
      </c>
      <c r="C57" s="22" t="s">
        <v>226</v>
      </c>
      <c r="D57" s="24" t="s">
        <v>227</v>
      </c>
      <c r="E57" s="23" t="s">
        <v>228</v>
      </c>
      <c r="F57" s="23" t="s">
        <v>229</v>
      </c>
      <c r="G57" s="22">
        <v>2</v>
      </c>
      <c r="H57" s="22">
        <v>2</v>
      </c>
      <c r="I57" s="22">
        <f t="shared" si="0"/>
        <v>0</v>
      </c>
      <c r="J57" s="25">
        <v>12.52</v>
      </c>
      <c r="K57" s="25">
        <f t="shared" si="1"/>
        <v>0</v>
      </c>
      <c r="L57" s="22">
        <v>112</v>
      </c>
      <c r="P57" s="6"/>
      <c r="Q57" s="7"/>
      <c r="R57" s="6"/>
      <c r="S57" s="6"/>
      <c r="T57" s="6"/>
      <c r="U57" s="6"/>
      <c r="V57" s="6"/>
      <c r="W57" s="9"/>
      <c r="X57" s="9">
        <f>SUM(V57,W57)</f>
        <v>0</v>
      </c>
    </row>
    <row r="58" spans="1:24" x14ac:dyDescent="0.25">
      <c r="A58" s="22"/>
      <c r="B58" s="24" t="s">
        <v>230</v>
      </c>
      <c r="C58" s="22"/>
      <c r="D58" s="24"/>
      <c r="E58" s="23"/>
      <c r="F58" s="22"/>
      <c r="G58" s="22"/>
      <c r="H58" s="22"/>
      <c r="I58" s="22">
        <f>SUM(I3:I57)</f>
        <v>523</v>
      </c>
      <c r="J58" s="22"/>
      <c r="K58" s="37">
        <f>SUM(K3:K56)</f>
        <v>6547.9600000000009</v>
      </c>
      <c r="L58" s="12"/>
    </row>
    <row r="59" spans="1:24" ht="15" customHeight="1" x14ac:dyDescent="0.25">
      <c r="A59" s="38" t="s">
        <v>280</v>
      </c>
      <c r="B59" s="38"/>
      <c r="C59" s="38"/>
      <c r="D59" s="38"/>
      <c r="E59" s="38"/>
      <c r="F59" s="38"/>
      <c r="G59" s="38"/>
      <c r="H59" s="38"/>
      <c r="I59" s="38"/>
      <c r="J59" s="38"/>
    </row>
    <row r="60" spans="1:24" ht="11.25" customHeight="1" x14ac:dyDescent="0.25">
      <c r="A60" s="39" t="s">
        <v>0</v>
      </c>
      <c r="B60" s="39" t="s">
        <v>232</v>
      </c>
      <c r="C60" s="39" t="s">
        <v>233</v>
      </c>
      <c r="D60" s="39" t="s">
        <v>234</v>
      </c>
      <c r="E60" s="39" t="s">
        <v>235</v>
      </c>
      <c r="F60" s="39" t="s">
        <v>236</v>
      </c>
      <c r="G60" s="39" t="s">
        <v>237</v>
      </c>
      <c r="H60" s="40" t="s">
        <v>9</v>
      </c>
      <c r="I60" s="40" t="s">
        <v>10</v>
      </c>
      <c r="J60" s="41" t="s">
        <v>238</v>
      </c>
    </row>
    <row r="61" spans="1:24" ht="11.25" customHeight="1" x14ac:dyDescent="0.25">
      <c r="A61" s="42"/>
      <c r="B61" s="42"/>
      <c r="C61" s="42"/>
      <c r="D61" s="42"/>
      <c r="E61" s="42"/>
      <c r="F61" s="43"/>
      <c r="G61" s="43"/>
      <c r="H61" s="40"/>
      <c r="I61" s="40"/>
      <c r="J61" s="41"/>
    </row>
    <row r="62" spans="1:24" ht="11.25" customHeight="1" x14ac:dyDescent="0.25">
      <c r="A62" s="42"/>
      <c r="B62" s="43"/>
      <c r="C62" s="43"/>
      <c r="D62" s="43"/>
      <c r="E62" s="43"/>
      <c r="F62" s="44" t="s">
        <v>239</v>
      </c>
      <c r="G62" s="44" t="s">
        <v>240</v>
      </c>
      <c r="H62" s="40"/>
      <c r="I62" s="40"/>
      <c r="J62" s="41"/>
    </row>
    <row r="63" spans="1:24" ht="14.25" x14ac:dyDescent="0.25">
      <c r="A63" s="45">
        <v>1</v>
      </c>
      <c r="B63" s="19" t="s">
        <v>241</v>
      </c>
      <c r="C63" s="46">
        <v>1</v>
      </c>
      <c r="D63" s="46">
        <v>5.79</v>
      </c>
      <c r="E63" s="46">
        <v>1</v>
      </c>
      <c r="F63" s="46">
        <v>0.55000000000000004</v>
      </c>
      <c r="G63" s="47">
        <f>SUM(D63,F63)</f>
        <v>6.34</v>
      </c>
      <c r="H63" s="48">
        <v>12.52</v>
      </c>
      <c r="I63" s="48">
        <f>PRODUCT(G63,H63)</f>
        <v>79.376799999999989</v>
      </c>
      <c r="J63" s="46">
        <v>2</v>
      </c>
    </row>
    <row r="64" spans="1:24" ht="15" x14ac:dyDescent="0.25">
      <c r="A64" s="45">
        <f>SUM(A62,1)</f>
        <v>1</v>
      </c>
      <c r="B64" s="19" t="s">
        <v>281</v>
      </c>
      <c r="C64" s="46">
        <v>3</v>
      </c>
      <c r="D64" s="46">
        <v>11.19</v>
      </c>
      <c r="E64" s="49" t="s">
        <v>282</v>
      </c>
      <c r="F64" s="50"/>
      <c r="G64" s="47">
        <f t="shared" ref="G64" si="3">PRODUCT(C64,D64)</f>
        <v>33.57</v>
      </c>
      <c r="H64" s="48">
        <v>11.59</v>
      </c>
      <c r="I64" s="48">
        <f t="shared" ref="I64" si="4">PRODUCT(G64,H64)</f>
        <v>389.0763</v>
      </c>
      <c r="J64" s="46">
        <v>3</v>
      </c>
      <c r="P64" s="5"/>
      <c r="Q64" s="5"/>
      <c r="R64" s="5"/>
      <c r="S64" s="5"/>
      <c r="T64" s="5"/>
      <c r="U64" s="5"/>
      <c r="V64" s="5"/>
    </row>
    <row r="65" spans="1:22" ht="15" x14ac:dyDescent="0.25">
      <c r="A65" s="45">
        <f>SUM(A63,1)</f>
        <v>2</v>
      </c>
      <c r="B65" s="19" t="s">
        <v>281</v>
      </c>
      <c r="C65" s="46">
        <v>3</v>
      </c>
      <c r="D65" s="46">
        <v>11.19</v>
      </c>
      <c r="E65" s="49" t="s">
        <v>283</v>
      </c>
      <c r="F65" s="50"/>
      <c r="G65" s="47">
        <f>PRODUCT(C65,D65,6)</f>
        <v>201.42000000000002</v>
      </c>
      <c r="H65" s="48">
        <v>12.52</v>
      </c>
      <c r="I65" s="48">
        <f>PRODUCT(G65,H65)</f>
        <v>2521.7784000000001</v>
      </c>
      <c r="J65" s="46">
        <v>3</v>
      </c>
      <c r="P65" s="5"/>
      <c r="Q65" s="5"/>
      <c r="R65" s="5"/>
      <c r="S65" s="5"/>
      <c r="T65" s="5"/>
      <c r="U65" s="5"/>
      <c r="V65" s="5"/>
    </row>
    <row r="66" spans="1:22" ht="14.25" x14ac:dyDescent="0.25">
      <c r="A66" s="45">
        <f t="shared" ref="A66:A104" si="5">SUM(A65,1)</f>
        <v>3</v>
      </c>
      <c r="B66" s="51" t="s">
        <v>242</v>
      </c>
      <c r="C66" s="52">
        <v>1</v>
      </c>
      <c r="D66" s="52">
        <v>11.19</v>
      </c>
      <c r="E66" s="52"/>
      <c r="F66" s="52"/>
      <c r="G66" s="53">
        <v>11.19</v>
      </c>
      <c r="H66" s="48">
        <v>12.52</v>
      </c>
      <c r="I66" s="48">
        <f t="shared" ref="I66:I104" si="6">PRODUCT(G66,H66)</f>
        <v>140.09879999999998</v>
      </c>
      <c r="J66" s="52">
        <v>4</v>
      </c>
      <c r="P66" s="5"/>
      <c r="Q66" s="5"/>
      <c r="R66" s="5"/>
      <c r="S66" s="5"/>
      <c r="T66" s="5"/>
      <c r="U66" s="5"/>
      <c r="V66" s="5"/>
    </row>
    <row r="67" spans="1:22" ht="14.25" x14ac:dyDescent="0.25">
      <c r="A67" s="45">
        <f t="shared" si="5"/>
        <v>4</v>
      </c>
      <c r="B67" s="19" t="s">
        <v>243</v>
      </c>
      <c r="C67" s="54" t="s">
        <v>284</v>
      </c>
      <c r="D67" s="55"/>
      <c r="E67" s="55"/>
      <c r="F67" s="55"/>
      <c r="G67" s="56"/>
      <c r="H67" s="48"/>
      <c r="I67" s="48"/>
      <c r="J67" s="46">
        <v>5</v>
      </c>
      <c r="P67" s="5"/>
      <c r="Q67" s="5"/>
      <c r="R67" s="5"/>
      <c r="S67" s="5"/>
      <c r="T67" s="5"/>
      <c r="U67" s="5"/>
      <c r="V67" s="5"/>
    </row>
    <row r="68" spans="1:22" ht="14.25" x14ac:dyDescent="0.25">
      <c r="A68" s="45">
        <f t="shared" si="5"/>
        <v>5</v>
      </c>
      <c r="B68" s="19" t="s">
        <v>244</v>
      </c>
      <c r="C68" s="46">
        <v>2</v>
      </c>
      <c r="D68" s="46">
        <v>11.19</v>
      </c>
      <c r="E68" s="46"/>
      <c r="F68" s="46"/>
      <c r="G68" s="47">
        <f>PRODUCT(C68,D68)</f>
        <v>22.38</v>
      </c>
      <c r="H68" s="48">
        <v>12.52</v>
      </c>
      <c r="I68" s="48">
        <f t="shared" si="6"/>
        <v>280.19759999999997</v>
      </c>
      <c r="J68" s="46">
        <v>7</v>
      </c>
      <c r="P68" s="5"/>
      <c r="Q68" s="5"/>
      <c r="R68" s="5"/>
      <c r="S68" s="5"/>
      <c r="T68" s="5"/>
      <c r="U68" s="5"/>
      <c r="V68" s="5"/>
    </row>
    <row r="69" spans="1:22" ht="14.25" x14ac:dyDescent="0.25">
      <c r="A69" s="45">
        <f t="shared" si="5"/>
        <v>6</v>
      </c>
      <c r="B69" s="19" t="s">
        <v>245</v>
      </c>
      <c r="C69" s="46">
        <v>1</v>
      </c>
      <c r="D69" s="46">
        <v>4.7249999999999996</v>
      </c>
      <c r="E69" s="46"/>
      <c r="F69" s="46"/>
      <c r="G69" s="47">
        <v>4.7249999999999996</v>
      </c>
      <c r="H69" s="48">
        <v>12.52</v>
      </c>
      <c r="I69" s="48">
        <f t="shared" si="6"/>
        <v>59.156999999999996</v>
      </c>
      <c r="J69" s="46">
        <v>15</v>
      </c>
      <c r="P69" s="5"/>
      <c r="Q69" s="5"/>
      <c r="R69" s="5"/>
      <c r="S69" s="5"/>
      <c r="T69" s="5"/>
      <c r="U69" s="5"/>
      <c r="V69" s="5"/>
    </row>
    <row r="70" spans="1:22" ht="14.25" x14ac:dyDescent="0.25">
      <c r="A70" s="45">
        <f t="shared" si="5"/>
        <v>7</v>
      </c>
      <c r="B70" s="19" t="s">
        <v>246</v>
      </c>
      <c r="C70" s="46">
        <v>3</v>
      </c>
      <c r="D70" s="46">
        <v>11.04</v>
      </c>
      <c r="E70" s="46"/>
      <c r="F70" s="46"/>
      <c r="G70" s="57">
        <f>PRODUCT(C70,D70)</f>
        <v>33.119999999999997</v>
      </c>
      <c r="H70" s="48">
        <v>12.52</v>
      </c>
      <c r="I70" s="48">
        <f t="shared" si="6"/>
        <v>414.66239999999993</v>
      </c>
      <c r="J70" s="46">
        <v>22</v>
      </c>
      <c r="P70" s="5"/>
      <c r="Q70" s="5"/>
      <c r="R70" s="5"/>
      <c r="S70" s="5"/>
      <c r="T70" s="5"/>
      <c r="U70" s="5"/>
      <c r="V70" s="5"/>
    </row>
    <row r="71" spans="1:22" ht="14.25" x14ac:dyDescent="0.25">
      <c r="A71" s="45">
        <f t="shared" si="5"/>
        <v>8</v>
      </c>
      <c r="B71" s="19" t="s">
        <v>247</v>
      </c>
      <c r="C71" s="46">
        <v>2</v>
      </c>
      <c r="D71" s="46">
        <v>11.19</v>
      </c>
      <c r="E71" s="46"/>
      <c r="F71" s="46"/>
      <c r="G71" s="47">
        <f>PRODUCT(C71,D71)</f>
        <v>22.38</v>
      </c>
      <c r="H71" s="48">
        <v>12.52</v>
      </c>
      <c r="I71" s="48">
        <f t="shared" si="6"/>
        <v>280.19759999999997</v>
      </c>
      <c r="J71" s="46">
        <v>24</v>
      </c>
      <c r="P71" s="5"/>
      <c r="Q71" s="5"/>
      <c r="R71" s="5"/>
      <c r="S71" s="5"/>
      <c r="T71" s="5"/>
      <c r="U71" s="5"/>
      <c r="V71" s="5"/>
    </row>
    <row r="72" spans="1:22" ht="14.25" x14ac:dyDescent="0.25">
      <c r="A72" s="45">
        <f t="shared" si="5"/>
        <v>9</v>
      </c>
      <c r="B72" s="19" t="s">
        <v>248</v>
      </c>
      <c r="C72" s="46">
        <v>1</v>
      </c>
      <c r="D72" s="46">
        <v>11.19</v>
      </c>
      <c r="E72" s="46"/>
      <c r="F72" s="46"/>
      <c r="G72" s="47">
        <f>PRODUCT(C72,D72)</f>
        <v>11.19</v>
      </c>
      <c r="H72" s="48">
        <v>12.52</v>
      </c>
      <c r="I72" s="48">
        <f t="shared" si="6"/>
        <v>140.09879999999998</v>
      </c>
      <c r="J72" s="46">
        <v>34</v>
      </c>
      <c r="P72" s="5"/>
      <c r="Q72" s="5"/>
      <c r="R72" s="5"/>
      <c r="S72" s="5"/>
      <c r="T72" s="5"/>
      <c r="U72" s="5"/>
      <c r="V72" s="5"/>
    </row>
    <row r="73" spans="1:22" ht="14.25" x14ac:dyDescent="0.25">
      <c r="A73" s="45">
        <f t="shared" si="5"/>
        <v>10</v>
      </c>
      <c r="B73" s="19" t="s">
        <v>249</v>
      </c>
      <c r="C73" s="46">
        <v>1</v>
      </c>
      <c r="D73" s="46">
        <v>11.19</v>
      </c>
      <c r="E73" s="46"/>
      <c r="F73" s="46"/>
      <c r="G73" s="47">
        <v>11.19</v>
      </c>
      <c r="H73" s="48">
        <v>12.52</v>
      </c>
      <c r="I73" s="48">
        <f t="shared" si="6"/>
        <v>140.09879999999998</v>
      </c>
      <c r="J73" s="46">
        <v>36</v>
      </c>
      <c r="P73" s="5"/>
      <c r="Q73" s="5"/>
      <c r="R73" s="5"/>
      <c r="S73" s="5"/>
      <c r="T73" s="5"/>
      <c r="U73" s="5"/>
      <c r="V73" s="5"/>
    </row>
    <row r="74" spans="1:22" ht="14.25" x14ac:dyDescent="0.25">
      <c r="A74" s="45">
        <f t="shared" si="5"/>
        <v>11</v>
      </c>
      <c r="B74" s="19" t="s">
        <v>285</v>
      </c>
      <c r="C74" s="46">
        <v>1</v>
      </c>
      <c r="D74" s="46">
        <v>11.19</v>
      </c>
      <c r="E74" s="46"/>
      <c r="F74" s="46"/>
      <c r="G74" s="47">
        <f t="shared" ref="G74:G104" si="7">PRODUCT(C74,D74)</f>
        <v>11.19</v>
      </c>
      <c r="H74" s="48">
        <v>12.52</v>
      </c>
      <c r="I74" s="48">
        <f t="shared" si="6"/>
        <v>140.09879999999998</v>
      </c>
      <c r="J74" s="46">
        <v>38</v>
      </c>
      <c r="P74" s="5"/>
      <c r="Q74" s="5"/>
      <c r="R74" s="5"/>
      <c r="S74" s="5"/>
      <c r="T74" s="5"/>
      <c r="U74" s="5"/>
      <c r="V74" s="5"/>
    </row>
    <row r="75" spans="1:22" ht="14.25" x14ac:dyDescent="0.25">
      <c r="A75" s="45">
        <f>SUM(A73,1)</f>
        <v>11</v>
      </c>
      <c r="B75" s="19" t="s">
        <v>286</v>
      </c>
      <c r="C75" s="46">
        <v>1</v>
      </c>
      <c r="D75" s="46">
        <v>11.19</v>
      </c>
      <c r="E75" s="58" t="s">
        <v>287</v>
      </c>
      <c r="F75" s="59"/>
      <c r="G75" s="47">
        <f>PRODUCT(C75,D75,3)</f>
        <v>33.57</v>
      </c>
      <c r="H75" s="48">
        <v>11.59</v>
      </c>
      <c r="I75" s="48">
        <f t="shared" si="6"/>
        <v>389.0763</v>
      </c>
      <c r="J75" s="46">
        <v>31</v>
      </c>
      <c r="P75" s="5"/>
      <c r="Q75" s="5"/>
      <c r="R75" s="5"/>
      <c r="S75" s="5"/>
      <c r="T75" s="5"/>
      <c r="U75" s="5"/>
      <c r="V75" s="5"/>
    </row>
    <row r="76" spans="1:22" ht="14.25" x14ac:dyDescent="0.25">
      <c r="A76" s="45">
        <f>SUM(A74,1)</f>
        <v>12</v>
      </c>
      <c r="B76" s="19" t="s">
        <v>286</v>
      </c>
      <c r="C76" s="46">
        <v>1</v>
      </c>
      <c r="D76" s="46">
        <v>11.19</v>
      </c>
      <c r="E76" s="58" t="s">
        <v>288</v>
      </c>
      <c r="F76" s="59"/>
      <c r="G76" s="47">
        <f>PRODUCT(C76,D76,6)</f>
        <v>67.14</v>
      </c>
      <c r="H76" s="48">
        <v>12.52</v>
      </c>
      <c r="I76" s="48">
        <f t="shared" si="6"/>
        <v>840.59280000000001</v>
      </c>
      <c r="J76" s="46">
        <v>31</v>
      </c>
      <c r="P76" s="5"/>
      <c r="Q76" s="5"/>
      <c r="R76" s="5"/>
      <c r="S76" s="5"/>
      <c r="T76" s="5"/>
      <c r="U76" s="5"/>
      <c r="V76" s="5"/>
    </row>
    <row r="77" spans="1:22" ht="14.25" x14ac:dyDescent="0.25">
      <c r="A77" s="45">
        <f t="shared" si="5"/>
        <v>13</v>
      </c>
      <c r="B77" s="19" t="s">
        <v>250</v>
      </c>
      <c r="C77" s="46">
        <v>1</v>
      </c>
      <c r="D77" s="46">
        <v>5.79</v>
      </c>
      <c r="E77" s="46"/>
      <c r="F77" s="46"/>
      <c r="G77" s="47">
        <f t="shared" si="7"/>
        <v>5.79</v>
      </c>
      <c r="H77" s="48">
        <v>12.52</v>
      </c>
      <c r="I77" s="48">
        <f t="shared" si="6"/>
        <v>72.490799999999993</v>
      </c>
      <c r="J77" s="46">
        <v>45</v>
      </c>
      <c r="P77" s="5"/>
      <c r="Q77" s="5"/>
      <c r="R77" s="5"/>
      <c r="S77" s="5"/>
      <c r="T77" s="5"/>
      <c r="U77" s="5"/>
      <c r="V77" s="5"/>
    </row>
    <row r="78" spans="1:22" ht="14.25" x14ac:dyDescent="0.25">
      <c r="A78" s="45">
        <f t="shared" si="5"/>
        <v>14</v>
      </c>
      <c r="B78" s="19" t="s">
        <v>251</v>
      </c>
      <c r="C78" s="46">
        <v>2</v>
      </c>
      <c r="D78" s="46">
        <v>11.19</v>
      </c>
      <c r="E78" s="46"/>
      <c r="F78" s="46"/>
      <c r="G78" s="47">
        <f t="shared" si="7"/>
        <v>22.38</v>
      </c>
      <c r="H78" s="48">
        <v>12.52</v>
      </c>
      <c r="I78" s="48">
        <f t="shared" si="6"/>
        <v>280.19759999999997</v>
      </c>
      <c r="J78" s="46">
        <v>49</v>
      </c>
      <c r="P78" s="5"/>
      <c r="Q78" s="5"/>
      <c r="R78" s="5"/>
      <c r="S78" s="5"/>
      <c r="T78" s="5"/>
      <c r="U78" s="5"/>
      <c r="V78" s="5"/>
    </row>
    <row r="79" spans="1:22" ht="14.25" x14ac:dyDescent="0.25">
      <c r="A79" s="45">
        <f t="shared" si="5"/>
        <v>15</v>
      </c>
      <c r="B79" s="19" t="s">
        <v>252</v>
      </c>
      <c r="C79" s="46">
        <v>3</v>
      </c>
      <c r="D79" s="46">
        <v>11.19</v>
      </c>
      <c r="E79" s="46"/>
      <c r="F79" s="46"/>
      <c r="G79" s="47">
        <f t="shared" si="7"/>
        <v>33.57</v>
      </c>
      <c r="H79" s="48">
        <v>12.52</v>
      </c>
      <c r="I79" s="48">
        <f t="shared" si="6"/>
        <v>420.29640000000001</v>
      </c>
      <c r="J79" s="46">
        <v>50</v>
      </c>
      <c r="P79" s="5"/>
      <c r="Q79" s="5"/>
      <c r="R79" s="5"/>
      <c r="S79" s="5"/>
      <c r="T79" s="5"/>
      <c r="U79" s="5"/>
      <c r="V79" s="5"/>
    </row>
    <row r="80" spans="1:22" ht="14.25" x14ac:dyDescent="0.25">
      <c r="A80" s="45">
        <f t="shared" si="5"/>
        <v>16</v>
      </c>
      <c r="B80" s="19" t="s">
        <v>253</v>
      </c>
      <c r="C80" s="46">
        <v>3</v>
      </c>
      <c r="D80" s="46">
        <v>11.19</v>
      </c>
      <c r="E80" s="46"/>
      <c r="F80" s="46"/>
      <c r="G80" s="47">
        <f t="shared" si="7"/>
        <v>33.57</v>
      </c>
      <c r="H80" s="48">
        <v>12.52</v>
      </c>
      <c r="I80" s="48">
        <f t="shared" si="6"/>
        <v>420.29640000000001</v>
      </c>
      <c r="J80" s="46">
        <v>51</v>
      </c>
      <c r="P80" s="5"/>
      <c r="Q80" s="5"/>
      <c r="R80" s="5"/>
      <c r="S80" s="5"/>
      <c r="T80" s="5"/>
      <c r="U80" s="5"/>
      <c r="V80" s="5"/>
    </row>
    <row r="81" spans="1:22" ht="14.25" x14ac:dyDescent="0.25">
      <c r="A81" s="45">
        <f t="shared" si="5"/>
        <v>17</v>
      </c>
      <c r="B81" s="19" t="s">
        <v>254</v>
      </c>
      <c r="C81" s="46">
        <v>2</v>
      </c>
      <c r="D81" s="46">
        <v>4.7249999999999996</v>
      </c>
      <c r="E81" s="46"/>
      <c r="F81" s="46"/>
      <c r="G81" s="47">
        <f t="shared" si="7"/>
        <v>9.4499999999999993</v>
      </c>
      <c r="H81" s="48">
        <v>12.52</v>
      </c>
      <c r="I81" s="48">
        <f t="shared" si="6"/>
        <v>118.31399999999999</v>
      </c>
      <c r="J81" s="46">
        <v>54</v>
      </c>
      <c r="P81" s="5"/>
      <c r="Q81" s="5"/>
      <c r="R81" s="5"/>
      <c r="S81" s="5"/>
      <c r="T81" s="5"/>
      <c r="U81" s="5"/>
      <c r="V81" s="5"/>
    </row>
    <row r="82" spans="1:22" ht="14.25" x14ac:dyDescent="0.25">
      <c r="A82" s="45">
        <f t="shared" si="5"/>
        <v>18</v>
      </c>
      <c r="B82" s="19" t="s">
        <v>255</v>
      </c>
      <c r="C82" s="46">
        <v>1</v>
      </c>
      <c r="D82" s="46">
        <v>11.19</v>
      </c>
      <c r="E82" s="46"/>
      <c r="F82" s="46"/>
      <c r="G82" s="47">
        <f t="shared" si="7"/>
        <v>11.19</v>
      </c>
      <c r="H82" s="48">
        <v>12.52</v>
      </c>
      <c r="I82" s="48">
        <f t="shared" si="6"/>
        <v>140.09879999999998</v>
      </c>
      <c r="J82" s="46">
        <v>56</v>
      </c>
      <c r="P82" s="5"/>
      <c r="Q82" s="5"/>
      <c r="R82" s="5"/>
      <c r="S82" s="5"/>
      <c r="T82" s="5"/>
      <c r="U82" s="5"/>
      <c r="V82" s="5"/>
    </row>
    <row r="83" spans="1:22" ht="14.25" x14ac:dyDescent="0.25">
      <c r="A83" s="45">
        <f t="shared" si="5"/>
        <v>19</v>
      </c>
      <c r="B83" s="19" t="s">
        <v>256</v>
      </c>
      <c r="C83" s="46">
        <v>1</v>
      </c>
      <c r="D83" s="46">
        <v>4.7249999999999996</v>
      </c>
      <c r="E83" s="60"/>
      <c r="F83" s="60"/>
      <c r="G83" s="47">
        <f t="shared" si="7"/>
        <v>4.7249999999999996</v>
      </c>
      <c r="H83" s="48">
        <v>12.52</v>
      </c>
      <c r="I83" s="48">
        <f t="shared" si="6"/>
        <v>59.156999999999996</v>
      </c>
      <c r="J83" s="46">
        <v>63</v>
      </c>
      <c r="P83" s="5"/>
      <c r="Q83" s="5"/>
      <c r="R83" s="5"/>
      <c r="S83" s="5"/>
      <c r="T83" s="5"/>
      <c r="U83" s="5"/>
      <c r="V83" s="5"/>
    </row>
    <row r="84" spans="1:22" ht="12" customHeight="1" x14ac:dyDescent="0.25">
      <c r="A84" s="45">
        <f t="shared" si="5"/>
        <v>20</v>
      </c>
      <c r="B84" s="19" t="s">
        <v>257</v>
      </c>
      <c r="C84" s="46">
        <v>2</v>
      </c>
      <c r="D84" s="46">
        <v>11.19</v>
      </c>
      <c r="E84" s="46"/>
      <c r="F84" s="46"/>
      <c r="G84" s="47">
        <f t="shared" si="7"/>
        <v>22.38</v>
      </c>
      <c r="H84" s="48">
        <v>12.52</v>
      </c>
      <c r="I84" s="48">
        <f t="shared" si="6"/>
        <v>280.19759999999997</v>
      </c>
      <c r="J84" s="46">
        <v>61</v>
      </c>
      <c r="P84" s="5"/>
      <c r="Q84" s="5"/>
      <c r="R84" s="5"/>
      <c r="S84" s="5"/>
      <c r="T84" s="5"/>
      <c r="U84" s="5"/>
      <c r="V84" s="5"/>
    </row>
    <row r="85" spans="1:22" ht="14.25" x14ac:dyDescent="0.25">
      <c r="A85" s="45">
        <f t="shared" si="5"/>
        <v>21</v>
      </c>
      <c r="B85" s="19" t="s">
        <v>258</v>
      </c>
      <c r="C85" s="46">
        <v>6</v>
      </c>
      <c r="D85" s="46">
        <v>11.04</v>
      </c>
      <c r="E85" s="46">
        <v>20</v>
      </c>
      <c r="F85" s="46">
        <v>1.0999999999999999E-2</v>
      </c>
      <c r="G85" s="47">
        <f>SUM(D85*C85,E85*F85)</f>
        <v>66.459999999999994</v>
      </c>
      <c r="H85" s="48">
        <v>12.52</v>
      </c>
      <c r="I85" s="48">
        <f t="shared" si="6"/>
        <v>832.0791999999999</v>
      </c>
      <c r="J85" s="46">
        <v>62</v>
      </c>
      <c r="P85" s="5"/>
      <c r="Q85" s="5"/>
      <c r="R85" s="5"/>
      <c r="S85" s="5"/>
      <c r="T85" s="5"/>
      <c r="U85" s="5"/>
      <c r="V85" s="5"/>
    </row>
    <row r="86" spans="1:22" ht="14.25" x14ac:dyDescent="0.25">
      <c r="A86" s="45">
        <f t="shared" si="5"/>
        <v>22</v>
      </c>
      <c r="B86" s="19" t="s">
        <v>259</v>
      </c>
      <c r="C86" s="46">
        <v>3</v>
      </c>
      <c r="D86" s="46">
        <v>4.7249999999999996</v>
      </c>
      <c r="E86" s="46"/>
      <c r="F86" s="46"/>
      <c r="G86" s="47">
        <f t="shared" si="7"/>
        <v>14.174999999999999</v>
      </c>
      <c r="H86" s="48">
        <v>12.52</v>
      </c>
      <c r="I86" s="48">
        <f t="shared" si="6"/>
        <v>177.47099999999998</v>
      </c>
      <c r="J86" s="46">
        <v>63</v>
      </c>
      <c r="P86" s="5"/>
      <c r="Q86" s="5"/>
      <c r="R86" s="5"/>
      <c r="S86" s="5"/>
      <c r="T86" s="5"/>
      <c r="U86" s="5"/>
      <c r="V86" s="5"/>
    </row>
    <row r="87" spans="1:22" ht="14.25" x14ac:dyDescent="0.25">
      <c r="A87" s="45">
        <f t="shared" si="5"/>
        <v>23</v>
      </c>
      <c r="B87" s="19" t="s">
        <v>260</v>
      </c>
      <c r="C87" s="46">
        <v>3</v>
      </c>
      <c r="D87" s="46">
        <v>11.19</v>
      </c>
      <c r="E87" s="46"/>
      <c r="F87" s="46"/>
      <c r="G87" s="47">
        <f t="shared" si="7"/>
        <v>33.57</v>
      </c>
      <c r="H87" s="48">
        <v>12.52</v>
      </c>
      <c r="I87" s="48">
        <f t="shared" si="6"/>
        <v>420.29640000000001</v>
      </c>
      <c r="J87" s="46">
        <v>64</v>
      </c>
      <c r="P87" s="5"/>
      <c r="Q87" s="5"/>
      <c r="R87" s="5"/>
      <c r="S87" s="5"/>
      <c r="T87" s="5"/>
      <c r="U87" s="5"/>
      <c r="V87" s="5"/>
    </row>
    <row r="88" spans="1:22" ht="14.25" x14ac:dyDescent="0.25">
      <c r="A88" s="45">
        <f t="shared" si="5"/>
        <v>24</v>
      </c>
      <c r="B88" s="19" t="s">
        <v>261</v>
      </c>
      <c r="C88" s="46">
        <v>1</v>
      </c>
      <c r="D88" s="46">
        <v>11.19</v>
      </c>
      <c r="E88" s="46"/>
      <c r="F88" s="46"/>
      <c r="G88" s="47">
        <f t="shared" si="7"/>
        <v>11.19</v>
      </c>
      <c r="H88" s="48">
        <v>12.52</v>
      </c>
      <c r="I88" s="48">
        <f t="shared" si="6"/>
        <v>140.09879999999998</v>
      </c>
      <c r="J88" s="46">
        <v>70</v>
      </c>
      <c r="P88" s="5"/>
      <c r="Q88" s="5"/>
      <c r="R88" s="5"/>
      <c r="S88" s="5"/>
      <c r="T88" s="5"/>
      <c r="U88" s="5"/>
      <c r="V88" s="5"/>
    </row>
    <row r="89" spans="1:22" ht="14.25" x14ac:dyDescent="0.25">
      <c r="A89" s="45">
        <f t="shared" si="5"/>
        <v>25</v>
      </c>
      <c r="B89" s="19" t="s">
        <v>262</v>
      </c>
      <c r="C89" s="46">
        <v>2</v>
      </c>
      <c r="D89" s="46">
        <v>11.19</v>
      </c>
      <c r="E89" s="46"/>
      <c r="F89" s="46"/>
      <c r="G89" s="47">
        <f t="shared" si="7"/>
        <v>22.38</v>
      </c>
      <c r="H89" s="48">
        <v>12.52</v>
      </c>
      <c r="I89" s="48">
        <f>PRODUCT(G89,H89)</f>
        <v>280.19759999999997</v>
      </c>
      <c r="J89" s="61">
        <v>74</v>
      </c>
      <c r="P89" s="5"/>
      <c r="Q89" s="5"/>
      <c r="R89" s="5"/>
      <c r="S89" s="5"/>
      <c r="T89" s="5"/>
      <c r="U89" s="5"/>
      <c r="V89" s="5"/>
    </row>
    <row r="90" spans="1:22" ht="14.25" x14ac:dyDescent="0.25">
      <c r="A90" s="45">
        <f t="shared" si="5"/>
        <v>26</v>
      </c>
      <c r="B90" s="19" t="s">
        <v>263</v>
      </c>
      <c r="C90" s="46">
        <v>1</v>
      </c>
      <c r="D90" s="46">
        <v>4.7249999999999996</v>
      </c>
      <c r="E90" s="46"/>
      <c r="F90" s="46"/>
      <c r="G90" s="47">
        <f t="shared" si="7"/>
        <v>4.7249999999999996</v>
      </c>
      <c r="H90" s="48">
        <v>12.52</v>
      </c>
      <c r="I90" s="48">
        <f t="shared" si="6"/>
        <v>59.156999999999996</v>
      </c>
      <c r="J90" s="46">
        <v>75</v>
      </c>
      <c r="P90" s="5"/>
      <c r="Q90" s="5"/>
      <c r="R90" s="5"/>
      <c r="S90" s="5"/>
      <c r="T90" s="5"/>
      <c r="U90" s="5"/>
      <c r="V90" s="5"/>
    </row>
    <row r="91" spans="1:22" ht="14.25" x14ac:dyDescent="0.25">
      <c r="A91" s="45">
        <f t="shared" si="5"/>
        <v>27</v>
      </c>
      <c r="B91" s="19" t="s">
        <v>264</v>
      </c>
      <c r="C91" s="46">
        <v>5</v>
      </c>
      <c r="D91" s="46">
        <v>4.7249999999999996</v>
      </c>
      <c r="E91" s="46"/>
      <c r="F91" s="46"/>
      <c r="G91" s="47">
        <f t="shared" si="7"/>
        <v>23.625</v>
      </c>
      <c r="H91" s="48">
        <v>12.52</v>
      </c>
      <c r="I91" s="48">
        <f t="shared" si="6"/>
        <v>295.78499999999997</v>
      </c>
      <c r="J91" s="46">
        <v>78</v>
      </c>
      <c r="P91" s="5"/>
      <c r="Q91" s="5"/>
      <c r="R91" s="5"/>
      <c r="S91" s="5"/>
      <c r="T91" s="5"/>
      <c r="U91" s="5"/>
      <c r="V91" s="5"/>
    </row>
    <row r="92" spans="1:22" ht="14.25" x14ac:dyDescent="0.25">
      <c r="A92" s="45">
        <f t="shared" si="5"/>
        <v>28</v>
      </c>
      <c r="B92" s="19" t="s">
        <v>265</v>
      </c>
      <c r="C92" s="46">
        <v>4</v>
      </c>
      <c r="D92" s="46">
        <v>1.83</v>
      </c>
      <c r="E92" s="46">
        <v>3</v>
      </c>
      <c r="F92" s="46">
        <v>2.65</v>
      </c>
      <c r="G92" s="47">
        <f>SUM(D92*C92,E92*F92)</f>
        <v>15.27</v>
      </c>
      <c r="H92" s="48">
        <v>12.52</v>
      </c>
      <c r="I92" s="48">
        <f t="shared" si="6"/>
        <v>191.18039999999999</v>
      </c>
      <c r="J92" s="46">
        <v>115</v>
      </c>
      <c r="P92" s="5"/>
      <c r="Q92" s="5"/>
      <c r="R92" s="5"/>
      <c r="S92" s="5"/>
      <c r="T92" s="5"/>
      <c r="U92" s="5"/>
      <c r="V92" s="5"/>
    </row>
    <row r="93" spans="1:22" ht="14.25" x14ac:dyDescent="0.25">
      <c r="A93" s="45">
        <f t="shared" si="5"/>
        <v>29</v>
      </c>
      <c r="B93" s="19" t="s">
        <v>266</v>
      </c>
      <c r="C93" s="46">
        <v>1</v>
      </c>
      <c r="D93" s="46">
        <v>11.19</v>
      </c>
      <c r="E93" s="46"/>
      <c r="F93" s="46"/>
      <c r="G93" s="47">
        <f t="shared" si="7"/>
        <v>11.19</v>
      </c>
      <c r="H93" s="48">
        <v>12.52</v>
      </c>
      <c r="I93" s="48">
        <f t="shared" si="6"/>
        <v>140.09879999999998</v>
      </c>
      <c r="J93" s="46">
        <v>79</v>
      </c>
      <c r="P93" s="5"/>
      <c r="Q93" s="5"/>
      <c r="R93" s="5"/>
      <c r="S93" s="5"/>
      <c r="T93" s="5"/>
      <c r="U93" s="5"/>
      <c r="V93" s="5"/>
    </row>
    <row r="94" spans="1:22" ht="14.25" x14ac:dyDescent="0.25">
      <c r="A94" s="45">
        <f t="shared" si="5"/>
        <v>30</v>
      </c>
      <c r="B94" s="62" t="s">
        <v>267</v>
      </c>
      <c r="C94" s="46">
        <v>1</v>
      </c>
      <c r="D94" s="46">
        <v>11.19</v>
      </c>
      <c r="E94" s="46"/>
      <c r="F94" s="47"/>
      <c r="G94" s="47">
        <f t="shared" si="7"/>
        <v>11.19</v>
      </c>
      <c r="H94" s="48">
        <v>12.52</v>
      </c>
      <c r="I94" s="48">
        <f t="shared" si="6"/>
        <v>140.09879999999998</v>
      </c>
      <c r="J94" s="61">
        <v>85</v>
      </c>
      <c r="P94" s="5"/>
      <c r="Q94" s="5"/>
      <c r="R94" s="5"/>
      <c r="S94" s="5"/>
      <c r="T94" s="5"/>
      <c r="U94" s="5"/>
      <c r="V94" s="5"/>
    </row>
    <row r="95" spans="1:22" ht="14.25" x14ac:dyDescent="0.25">
      <c r="A95" s="45">
        <f t="shared" si="5"/>
        <v>31</v>
      </c>
      <c r="B95" s="19" t="s">
        <v>268</v>
      </c>
      <c r="C95" s="46">
        <v>1</v>
      </c>
      <c r="D95" s="46">
        <v>11.19</v>
      </c>
      <c r="E95" s="46"/>
      <c r="F95" s="46"/>
      <c r="G95" s="47">
        <f t="shared" si="7"/>
        <v>11.19</v>
      </c>
      <c r="H95" s="48">
        <v>12.52</v>
      </c>
      <c r="I95" s="48">
        <f t="shared" si="6"/>
        <v>140.09879999999998</v>
      </c>
      <c r="J95" s="46">
        <v>86</v>
      </c>
      <c r="P95" s="5"/>
      <c r="Q95" s="5"/>
      <c r="R95" s="5"/>
      <c r="S95" s="5"/>
      <c r="T95" s="5"/>
      <c r="U95" s="5"/>
      <c r="V95" s="5"/>
    </row>
    <row r="96" spans="1:22" ht="14.25" x14ac:dyDescent="0.25">
      <c r="A96" s="45">
        <f t="shared" si="5"/>
        <v>32</v>
      </c>
      <c r="B96" s="19" t="s">
        <v>269</v>
      </c>
      <c r="C96" s="46">
        <v>2</v>
      </c>
      <c r="D96" s="46">
        <v>9.5399999999999991</v>
      </c>
      <c r="E96" s="46"/>
      <c r="F96" s="46"/>
      <c r="G96" s="47">
        <f t="shared" si="7"/>
        <v>19.079999999999998</v>
      </c>
      <c r="H96" s="48">
        <v>12.52</v>
      </c>
      <c r="I96" s="48">
        <f t="shared" si="6"/>
        <v>238.88159999999996</v>
      </c>
      <c r="J96" s="46">
        <v>87</v>
      </c>
      <c r="P96" s="5"/>
      <c r="Q96" s="5"/>
      <c r="R96" s="5"/>
      <c r="S96" s="5"/>
      <c r="T96" s="5"/>
      <c r="U96" s="5"/>
      <c r="V96" s="5"/>
    </row>
    <row r="97" spans="1:22" ht="14.25" x14ac:dyDescent="0.25">
      <c r="A97" s="45">
        <f t="shared" si="5"/>
        <v>33</v>
      </c>
      <c r="B97" s="19" t="s">
        <v>270</v>
      </c>
      <c r="C97" s="46">
        <v>2</v>
      </c>
      <c r="D97" s="46">
        <v>11.19</v>
      </c>
      <c r="E97" s="46"/>
      <c r="F97" s="46"/>
      <c r="G97" s="47">
        <f t="shared" si="7"/>
        <v>22.38</v>
      </c>
      <c r="H97" s="48">
        <v>12.52</v>
      </c>
      <c r="I97" s="48">
        <f t="shared" si="6"/>
        <v>280.19759999999997</v>
      </c>
      <c r="J97" s="46">
        <v>91</v>
      </c>
      <c r="P97" s="5"/>
      <c r="Q97" s="5"/>
      <c r="R97" s="5"/>
      <c r="S97" s="5"/>
      <c r="T97" s="5"/>
      <c r="U97" s="5"/>
      <c r="V97" s="5"/>
    </row>
    <row r="98" spans="1:22" ht="14.25" x14ac:dyDescent="0.25">
      <c r="A98" s="45">
        <f t="shared" si="5"/>
        <v>34</v>
      </c>
      <c r="B98" s="19" t="s">
        <v>271</v>
      </c>
      <c r="C98" s="46">
        <v>1</v>
      </c>
      <c r="D98" s="46">
        <v>11.19</v>
      </c>
      <c r="E98" s="46"/>
      <c r="F98" s="46"/>
      <c r="G98" s="47">
        <f t="shared" si="7"/>
        <v>11.19</v>
      </c>
      <c r="H98" s="48">
        <v>12.52</v>
      </c>
      <c r="I98" s="48">
        <f t="shared" si="6"/>
        <v>140.09879999999998</v>
      </c>
      <c r="J98" s="46">
        <v>93</v>
      </c>
      <c r="P98" s="5"/>
      <c r="Q98" s="5"/>
      <c r="R98" s="5"/>
      <c r="S98" s="5"/>
      <c r="T98" s="5"/>
      <c r="U98" s="5"/>
      <c r="V98" s="5"/>
    </row>
    <row r="99" spans="1:22" ht="14.25" x14ac:dyDescent="0.25">
      <c r="A99" s="45">
        <f t="shared" si="5"/>
        <v>35</v>
      </c>
      <c r="B99" s="19" t="s">
        <v>272</v>
      </c>
      <c r="C99" s="46">
        <v>1</v>
      </c>
      <c r="D99" s="46">
        <v>11.19</v>
      </c>
      <c r="E99" s="46"/>
      <c r="F99" s="46"/>
      <c r="G99" s="47">
        <f t="shared" si="7"/>
        <v>11.19</v>
      </c>
      <c r="H99" s="48">
        <v>12.52</v>
      </c>
      <c r="I99" s="48">
        <f t="shared" si="6"/>
        <v>140.09879999999998</v>
      </c>
      <c r="J99" s="46">
        <v>95</v>
      </c>
      <c r="P99" s="5"/>
      <c r="Q99" s="5"/>
      <c r="R99" s="5"/>
      <c r="S99" s="5"/>
      <c r="T99" s="5"/>
      <c r="U99" s="5"/>
      <c r="V99" s="5"/>
    </row>
    <row r="100" spans="1:22" ht="14.25" x14ac:dyDescent="0.25">
      <c r="A100" s="45">
        <f t="shared" si="5"/>
        <v>36</v>
      </c>
      <c r="B100" s="63" t="s">
        <v>273</v>
      </c>
      <c r="C100" s="46">
        <v>1</v>
      </c>
      <c r="D100" s="46">
        <v>4.7249999999999996</v>
      </c>
      <c r="E100" s="46">
        <v>15</v>
      </c>
      <c r="F100" s="46">
        <v>1.0999999999999999E-2</v>
      </c>
      <c r="G100" s="47">
        <f>SUM(D100*C100,E100*F100)</f>
        <v>4.8899999999999997</v>
      </c>
      <c r="H100" s="48">
        <v>12.52</v>
      </c>
      <c r="I100" s="48">
        <f t="shared" si="6"/>
        <v>61.222799999999992</v>
      </c>
      <c r="J100" s="46">
        <v>97</v>
      </c>
      <c r="P100" s="5"/>
      <c r="Q100" s="5"/>
      <c r="R100" s="5"/>
      <c r="S100" s="5"/>
      <c r="T100" s="5"/>
      <c r="U100" s="5"/>
      <c r="V100" s="5"/>
    </row>
    <row r="101" spans="1:22" s="65" customFormat="1" ht="22.5" customHeight="1" x14ac:dyDescent="0.25">
      <c r="A101" s="45">
        <f t="shared" si="5"/>
        <v>37</v>
      </c>
      <c r="B101" s="19" t="s">
        <v>274</v>
      </c>
      <c r="C101" s="46">
        <v>1</v>
      </c>
      <c r="D101" s="46">
        <v>11.19</v>
      </c>
      <c r="E101" s="46"/>
      <c r="F101" s="46"/>
      <c r="G101" s="47">
        <f t="shared" si="7"/>
        <v>11.19</v>
      </c>
      <c r="H101" s="48">
        <v>12.52</v>
      </c>
      <c r="I101" s="48">
        <f t="shared" si="6"/>
        <v>140.09879999999998</v>
      </c>
      <c r="J101" s="52">
        <v>100</v>
      </c>
      <c r="K101" s="64"/>
      <c r="L101" s="61"/>
      <c r="M101" s="61"/>
    </row>
    <row r="102" spans="1:22" ht="14.25" x14ac:dyDescent="0.25">
      <c r="A102" s="45">
        <f t="shared" si="5"/>
        <v>38</v>
      </c>
      <c r="B102" s="19" t="s">
        <v>275</v>
      </c>
      <c r="C102" s="46">
        <v>1</v>
      </c>
      <c r="D102" s="46">
        <v>11.19</v>
      </c>
      <c r="E102" s="46"/>
      <c r="F102" s="46"/>
      <c r="G102" s="47">
        <f t="shared" si="7"/>
        <v>11.19</v>
      </c>
      <c r="H102" s="48">
        <v>12.52</v>
      </c>
      <c r="I102" s="48">
        <f t="shared" si="6"/>
        <v>140.09879999999998</v>
      </c>
      <c r="J102" s="46">
        <v>101</v>
      </c>
      <c r="P102" s="5"/>
      <c r="Q102" s="5"/>
      <c r="R102" s="5"/>
      <c r="S102" s="5"/>
      <c r="T102" s="5"/>
      <c r="U102" s="5"/>
      <c r="V102" s="5"/>
    </row>
    <row r="103" spans="1:22" ht="14.25" x14ac:dyDescent="0.25">
      <c r="A103" s="45">
        <f t="shared" si="5"/>
        <v>39</v>
      </c>
      <c r="B103" s="19" t="s">
        <v>276</v>
      </c>
      <c r="C103" s="46">
        <v>2</v>
      </c>
      <c r="D103" s="46">
        <v>11.19</v>
      </c>
      <c r="E103" s="54" t="s">
        <v>289</v>
      </c>
      <c r="F103" s="56"/>
      <c r="G103" s="47"/>
      <c r="H103" s="48">
        <v>0</v>
      </c>
      <c r="I103" s="48">
        <f t="shared" si="6"/>
        <v>0</v>
      </c>
      <c r="J103" s="52">
        <v>104</v>
      </c>
      <c r="P103" s="5"/>
      <c r="Q103" s="5"/>
      <c r="R103" s="5"/>
      <c r="S103" s="5"/>
      <c r="T103" s="5"/>
      <c r="U103" s="5"/>
      <c r="V103" s="5"/>
    </row>
    <row r="104" spans="1:22" ht="14.25" x14ac:dyDescent="0.25">
      <c r="A104" s="45">
        <f t="shared" si="5"/>
        <v>40</v>
      </c>
      <c r="B104" s="19" t="s">
        <v>277</v>
      </c>
      <c r="C104" s="46">
        <v>1</v>
      </c>
      <c r="D104" s="46">
        <v>11.19</v>
      </c>
      <c r="E104" s="46"/>
      <c r="F104" s="46"/>
      <c r="G104" s="47">
        <f t="shared" si="7"/>
        <v>11.19</v>
      </c>
      <c r="H104" s="48">
        <v>12.52</v>
      </c>
      <c r="I104" s="48">
        <f t="shared" si="6"/>
        <v>140.09879999999998</v>
      </c>
      <c r="J104" s="46">
        <v>106</v>
      </c>
      <c r="P104" s="5"/>
      <c r="Q104" s="5"/>
      <c r="R104" s="5"/>
      <c r="S104" s="5"/>
      <c r="T104" s="5"/>
      <c r="U104" s="5"/>
      <c r="V104" s="5"/>
    </row>
    <row r="105" spans="1:22" ht="15" x14ac:dyDescent="0.25">
      <c r="A105" s="54" t="s">
        <v>278</v>
      </c>
      <c r="B105" s="55"/>
      <c r="C105" s="55"/>
      <c r="D105" s="55"/>
      <c r="E105" s="55"/>
      <c r="F105" s="56"/>
      <c r="G105" s="66">
        <f>SUM(G63:G104)</f>
        <v>939.72500000000082</v>
      </c>
      <c r="H105" s="66"/>
      <c r="I105" s="67">
        <f>SUM(I63:I104)</f>
        <v>11702.916799999995</v>
      </c>
      <c r="J105" s="47"/>
      <c r="P105" s="5"/>
      <c r="Q105" s="5"/>
      <c r="R105" s="5"/>
      <c r="S105" s="5"/>
      <c r="T105" s="5"/>
      <c r="U105" s="5"/>
      <c r="V105" s="5"/>
    </row>
    <row r="106" spans="1:22" x14ac:dyDescent="0.25">
      <c r="B106" s="5"/>
      <c r="P106" s="5"/>
      <c r="Q106" s="5"/>
      <c r="R106" s="5"/>
      <c r="S106" s="5"/>
      <c r="T106" s="5"/>
      <c r="U106" s="5"/>
      <c r="V106" s="5"/>
    </row>
    <row r="107" spans="1:22" x14ac:dyDescent="0.25">
      <c r="B107" s="5"/>
      <c r="P107" s="5"/>
      <c r="Q107" s="5"/>
      <c r="R107" s="5"/>
      <c r="S107" s="5"/>
      <c r="T107" s="5"/>
      <c r="U107" s="5"/>
      <c r="V107" s="5"/>
    </row>
    <row r="108" spans="1:22" x14ac:dyDescent="0.25">
      <c r="B108" s="5"/>
      <c r="P108" s="5"/>
      <c r="Q108" s="5"/>
      <c r="R108" s="5"/>
      <c r="S108" s="5"/>
      <c r="T108" s="5"/>
      <c r="U108" s="5"/>
      <c r="V108" s="5"/>
    </row>
    <row r="109" spans="1:22" x14ac:dyDescent="0.25">
      <c r="B109" s="5"/>
      <c r="P109" s="5"/>
      <c r="Q109" s="5"/>
      <c r="R109" s="5"/>
      <c r="S109" s="5"/>
      <c r="T109" s="5"/>
      <c r="U109" s="5"/>
      <c r="V109" s="5"/>
    </row>
    <row r="110" spans="1:22" x14ac:dyDescent="0.25">
      <c r="B110" s="5"/>
      <c r="P110" s="5"/>
      <c r="Q110" s="5"/>
      <c r="R110" s="5"/>
      <c r="S110" s="5"/>
      <c r="T110" s="5"/>
      <c r="U110" s="5"/>
      <c r="V110" s="5"/>
    </row>
    <row r="111" spans="1:22" x14ac:dyDescent="0.25">
      <c r="B111" s="5"/>
      <c r="P111" s="5"/>
      <c r="Q111" s="5"/>
      <c r="R111" s="5"/>
      <c r="S111" s="5"/>
      <c r="T111" s="5"/>
      <c r="U111" s="5"/>
      <c r="V111" s="5"/>
    </row>
    <row r="112" spans="1:22" x14ac:dyDescent="0.25">
      <c r="B112" s="5"/>
      <c r="P112" s="5"/>
      <c r="Q112" s="5"/>
      <c r="R112" s="5"/>
      <c r="S112" s="5"/>
      <c r="T112" s="5"/>
      <c r="U112" s="5"/>
      <c r="V112" s="5"/>
    </row>
    <row r="113" spans="2:22" x14ac:dyDescent="0.25">
      <c r="B113" s="5"/>
      <c r="P113" s="5"/>
      <c r="Q113" s="5"/>
      <c r="R113" s="5"/>
      <c r="S113" s="5"/>
      <c r="T113" s="5"/>
      <c r="U113" s="5"/>
      <c r="V113" s="5"/>
    </row>
    <row r="114" spans="2:22" x14ac:dyDescent="0.25">
      <c r="B114" s="5"/>
      <c r="P114" s="5"/>
      <c r="Q114" s="5"/>
      <c r="R114" s="5"/>
      <c r="S114" s="5"/>
      <c r="T114" s="5"/>
      <c r="U114" s="5"/>
      <c r="V114" s="5"/>
    </row>
    <row r="115" spans="2:22" x14ac:dyDescent="0.25">
      <c r="B115" s="5"/>
      <c r="P115" s="5"/>
      <c r="Q115" s="5"/>
      <c r="R115" s="5"/>
      <c r="S115" s="5"/>
      <c r="T115" s="5"/>
      <c r="U115" s="5"/>
      <c r="V115" s="5"/>
    </row>
    <row r="116" spans="2:22" x14ac:dyDescent="0.25">
      <c r="B116" s="5"/>
      <c r="P116" s="5"/>
      <c r="Q116" s="5"/>
      <c r="R116" s="5"/>
      <c r="S116" s="5"/>
      <c r="T116" s="5"/>
      <c r="U116" s="5"/>
      <c r="V116" s="5"/>
    </row>
    <row r="117" spans="2:22" x14ac:dyDescent="0.25">
      <c r="B117" s="5"/>
      <c r="P117" s="5"/>
      <c r="Q117" s="5"/>
      <c r="R117" s="5"/>
      <c r="S117" s="5"/>
      <c r="T117" s="5"/>
      <c r="U117" s="5"/>
      <c r="V117" s="5"/>
    </row>
    <row r="118" spans="2:22" x14ac:dyDescent="0.25">
      <c r="B118" s="5"/>
      <c r="P118" s="5"/>
      <c r="Q118" s="5"/>
      <c r="R118" s="5"/>
      <c r="S118" s="5"/>
      <c r="T118" s="5"/>
      <c r="U118" s="5"/>
      <c r="V118" s="5"/>
    </row>
    <row r="119" spans="2:22" x14ac:dyDescent="0.25">
      <c r="B119" s="5"/>
      <c r="P119" s="5"/>
      <c r="Q119" s="5"/>
      <c r="R119" s="5"/>
      <c r="S119" s="5"/>
      <c r="T119" s="5"/>
      <c r="U119" s="5"/>
      <c r="V119" s="5"/>
    </row>
  </sheetData>
  <mergeCells count="20">
    <mergeCell ref="E103:F103"/>
    <mergeCell ref="A105:F105"/>
    <mergeCell ref="E64:F64"/>
    <mergeCell ref="E65:F65"/>
    <mergeCell ref="C67:G67"/>
    <mergeCell ref="E75:F75"/>
    <mergeCell ref="E76:F76"/>
    <mergeCell ref="A1:L1"/>
    <mergeCell ref="P1:U1"/>
    <mergeCell ref="A59:J59"/>
    <mergeCell ref="A60:A62"/>
    <mergeCell ref="B60:B62"/>
    <mergeCell ref="C60:C62"/>
    <mergeCell ref="D60:D62"/>
    <mergeCell ref="E60:E62"/>
    <mergeCell ref="F60:F61"/>
    <mergeCell ref="G60:G61"/>
    <mergeCell ref="H60:H62"/>
    <mergeCell ref="I60:I62"/>
    <mergeCell ref="J60:J6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1</cp:lastModifiedBy>
  <cp:lastPrinted>2018-03-30T03:57:12Z</cp:lastPrinted>
  <dcterms:created xsi:type="dcterms:W3CDTF">2017-05-07T14:13:30Z</dcterms:created>
  <dcterms:modified xsi:type="dcterms:W3CDTF">2019-01-11T09:57:20Z</dcterms:modified>
</cp:coreProperties>
</file>